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ugot\Desktop\"/>
    </mc:Choice>
  </mc:AlternateContent>
  <xr:revisionPtr revIDLastSave="0" documentId="13_ncr:1_{77744E31-7889-416A-96DD-C16844C13AE6}" xr6:coauthVersionLast="41" xr6:coauthVersionMax="41" xr10:uidLastSave="{00000000-0000-0000-0000-000000000000}"/>
  <bookViews>
    <workbookView xWindow="-23295" yWindow="3705" windowWidth="29040" windowHeight="17640" firstSheet="2" activeTab="3" xr2:uid="{00000000-000D-0000-FFFF-FFFF00000000}"/>
  </bookViews>
  <sheets>
    <sheet name="1. SummaryProductionBudget-EUR" sheetId="8" r:id="rId1"/>
    <sheet name="2. In-Kind&amp;Deferrals" sheetId="4" r:id="rId2"/>
    <sheet name="3. Limited Expenses" sheetId="3" r:id="rId3"/>
    <sheet name="4. Expenses_Classification" sheetId="5" r:id="rId4"/>
  </sheets>
  <definedNames>
    <definedName name="_xlnm.Print_Area" localSheetId="0">'1. SummaryProductionBudget-EUR'!$A$1:$H$82</definedName>
    <definedName name="_xlnm.Print_Area" localSheetId="3">'4. Expenses_Classification'!$A$1:$D$588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99" i="8" l="1"/>
  <c r="C87" i="8"/>
  <c r="C91" i="8"/>
  <c r="C90" i="8"/>
  <c r="C89" i="8"/>
  <c r="C88" i="8"/>
  <c r="C92" i="8"/>
  <c r="C93" i="8"/>
  <c r="D87" i="8"/>
  <c r="E87" i="8"/>
  <c r="F87" i="8"/>
  <c r="G87" i="8"/>
  <c r="D88" i="8"/>
  <c r="E88" i="8"/>
  <c r="F88" i="8"/>
  <c r="G88" i="8"/>
  <c r="D89" i="8"/>
  <c r="E89" i="8"/>
  <c r="F89" i="8"/>
  <c r="G89" i="8"/>
  <c r="D90" i="8"/>
  <c r="E90" i="8"/>
  <c r="F90" i="8"/>
  <c r="G90" i="8"/>
  <c r="D91" i="8"/>
  <c r="E91" i="8"/>
  <c r="F91" i="8"/>
  <c r="G91" i="8"/>
  <c r="D92" i="8"/>
  <c r="E92" i="8"/>
  <c r="F92" i="8"/>
  <c r="G92" i="8"/>
  <c r="D93" i="8"/>
  <c r="E93" i="8"/>
  <c r="F93" i="8"/>
  <c r="G93" i="8"/>
  <c r="H79" i="8"/>
  <c r="H78" i="8"/>
  <c r="H77" i="8"/>
  <c r="H74" i="8"/>
  <c r="H73" i="8"/>
  <c r="H72" i="8"/>
  <c r="H81" i="8"/>
  <c r="H15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10" i="8"/>
  <c r="D99" i="8"/>
  <c r="E99" i="8"/>
  <c r="F99" i="8"/>
  <c r="G99" i="8"/>
  <c r="G94" i="8"/>
  <c r="D94" i="8"/>
  <c r="E94" i="8"/>
  <c r="F94" i="8"/>
  <c r="G49" i="8"/>
  <c r="G48" i="8"/>
  <c r="C49" i="8"/>
  <c r="C15" i="8"/>
  <c r="G85" i="8" l="1"/>
  <c r="E36" i="4" l="1"/>
  <c r="D55" i="3"/>
  <c r="D66" i="3" s="1"/>
  <c r="D68" i="3" s="1"/>
  <c r="E80" i="8"/>
  <c r="E75" i="8"/>
  <c r="E71" i="8"/>
  <c r="E85" i="8" s="1"/>
  <c r="E69" i="8"/>
  <c r="E61" i="8"/>
  <c r="E60" i="8"/>
  <c r="E50" i="8"/>
  <c r="E49" i="8"/>
  <c r="E41" i="8"/>
  <c r="E40" i="8"/>
  <c r="E26" i="8"/>
  <c r="E25" i="8"/>
  <c r="E20" i="8"/>
  <c r="E19" i="8"/>
  <c r="E16" i="8"/>
  <c r="E15" i="8"/>
  <c r="H57" i="3" l="1"/>
  <c r="E70" i="8"/>
  <c r="E76" i="8" s="1"/>
  <c r="E81" i="8" s="1"/>
  <c r="E55" i="3"/>
  <c r="F55" i="3" s="1"/>
  <c r="F66" i="3" s="1"/>
  <c r="F68" i="3" s="1"/>
  <c r="G55" i="8"/>
  <c r="F80" i="8"/>
  <c r="D80" i="8"/>
  <c r="C80" i="8"/>
  <c r="G79" i="8"/>
  <c r="G78" i="8"/>
  <c r="G77" i="8"/>
  <c r="F75" i="8"/>
  <c r="D75" i="8"/>
  <c r="C75" i="8"/>
  <c r="G74" i="8"/>
  <c r="G73" i="8"/>
  <c r="G72" i="8"/>
  <c r="F71" i="8"/>
  <c r="F85" i="8" s="1"/>
  <c r="D71" i="8"/>
  <c r="D85" i="8" s="1"/>
  <c r="C71" i="8"/>
  <c r="C85" i="8" s="1"/>
  <c r="F69" i="8"/>
  <c r="D69" i="8"/>
  <c r="C69" i="8"/>
  <c r="G68" i="8"/>
  <c r="G64" i="8"/>
  <c r="G67" i="8"/>
  <c r="G66" i="8"/>
  <c r="G65" i="8"/>
  <c r="G63" i="8"/>
  <c r="G62" i="8"/>
  <c r="F61" i="8"/>
  <c r="D61" i="8"/>
  <c r="C61" i="8"/>
  <c r="F60" i="8"/>
  <c r="D60" i="8"/>
  <c r="C60" i="8"/>
  <c r="G59" i="8"/>
  <c r="G58" i="8"/>
  <c r="G53" i="8"/>
  <c r="G54" i="8"/>
  <c r="G52" i="8"/>
  <c r="G57" i="8"/>
  <c r="G56" i="8"/>
  <c r="G51" i="8"/>
  <c r="F50" i="8"/>
  <c r="D50" i="8"/>
  <c r="C50" i="8"/>
  <c r="F49" i="8"/>
  <c r="D49" i="8"/>
  <c r="G47" i="8"/>
  <c r="G46" i="8"/>
  <c r="G45" i="8"/>
  <c r="G44" i="8"/>
  <c r="G43" i="8"/>
  <c r="G42" i="8"/>
  <c r="F41" i="8"/>
  <c r="D41" i="8"/>
  <c r="C41" i="8"/>
  <c r="F40" i="8"/>
  <c r="D40" i="8"/>
  <c r="C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F26" i="8"/>
  <c r="D26" i="8"/>
  <c r="C26" i="8"/>
  <c r="F25" i="8"/>
  <c r="D25" i="8"/>
  <c r="C25" i="8"/>
  <c r="G24" i="8"/>
  <c r="G23" i="8"/>
  <c r="G22" i="8"/>
  <c r="G21" i="8"/>
  <c r="F20" i="8"/>
  <c r="D20" i="8"/>
  <c r="C20" i="8"/>
  <c r="F19" i="8"/>
  <c r="D19" i="8"/>
  <c r="C19" i="8"/>
  <c r="G18" i="8"/>
  <c r="G17" i="8"/>
  <c r="F16" i="8"/>
  <c r="D16" i="8"/>
  <c r="C16" i="8"/>
  <c r="F15" i="8"/>
  <c r="D15" i="8"/>
  <c r="G14" i="8"/>
  <c r="G13" i="8"/>
  <c r="G12" i="8"/>
  <c r="G11" i="8"/>
  <c r="G10" i="8"/>
  <c r="G55" i="3" l="1"/>
  <c r="G66" i="3" s="1"/>
  <c r="G68" i="3" s="1"/>
  <c r="E66" i="3"/>
  <c r="E68" i="3" s="1"/>
  <c r="I40" i="8"/>
  <c r="G69" i="8"/>
  <c r="I69" i="8"/>
  <c r="G19" i="8"/>
  <c r="G75" i="8"/>
  <c r="I15" i="8"/>
  <c r="I19" i="8"/>
  <c r="G25" i="8"/>
  <c r="I25" i="8"/>
  <c r="I60" i="8"/>
  <c r="I80" i="8"/>
  <c r="G40" i="8"/>
  <c r="F70" i="8"/>
  <c r="F76" i="8" s="1"/>
  <c r="F81" i="8" s="1"/>
  <c r="G80" i="8"/>
  <c r="G15" i="8"/>
  <c r="G60" i="8"/>
  <c r="C70" i="8"/>
  <c r="I75" i="8"/>
  <c r="D70" i="8"/>
  <c r="D76" i="8" s="1"/>
  <c r="D81" i="8" s="1"/>
  <c r="D21" i="3" s="1"/>
  <c r="C76" i="8" l="1"/>
  <c r="C81" i="8" s="1"/>
  <c r="C94" i="8"/>
  <c r="D38" i="3"/>
  <c r="G70" i="8"/>
  <c r="G76" i="8" s="1"/>
  <c r="D4" i="3" l="1"/>
  <c r="G81" i="8"/>
  <c r="C82" i="8" l="1"/>
  <c r="G82" i="8"/>
  <c r="G97" i="8" s="1"/>
  <c r="F82" i="8"/>
  <c r="D82" i="8"/>
  <c r="E82" i="8"/>
  <c r="H55" i="8"/>
  <c r="H75" i="8"/>
  <c r="H76" i="8"/>
  <c r="H64" i="8"/>
  <c r="H66" i="8"/>
  <c r="H63" i="8"/>
  <c r="H46" i="8"/>
  <c r="H44" i="8"/>
  <c r="H42" i="8"/>
  <c r="H23" i="8"/>
  <c r="H21" i="8"/>
  <c r="H14" i="8"/>
  <c r="H12" i="8"/>
  <c r="H10" i="8"/>
  <c r="H54" i="8"/>
  <c r="H51" i="8"/>
  <c r="H37" i="8"/>
  <c r="H33" i="8"/>
  <c r="H29" i="8"/>
  <c r="H18" i="8"/>
  <c r="H48" i="8"/>
  <c r="H58" i="8"/>
  <c r="H57" i="8"/>
  <c r="H39" i="8"/>
  <c r="H35" i="8"/>
  <c r="H31" i="8"/>
  <c r="H27" i="8"/>
  <c r="H25" i="8"/>
  <c r="H45" i="8"/>
  <c r="H69" i="8"/>
  <c r="H60" i="8"/>
  <c r="H80" i="8"/>
  <c r="H28" i="8"/>
  <c r="H47" i="8"/>
  <c r="H68" i="8"/>
  <c r="H30" i="8"/>
  <c r="H52" i="8"/>
  <c r="H67" i="8"/>
  <c r="H13" i="8"/>
  <c r="H32" i="8"/>
  <c r="H56" i="8"/>
  <c r="H11" i="8"/>
  <c r="H34" i="8"/>
  <c r="H59" i="8"/>
  <c r="H40" i="8"/>
  <c r="H17" i="8"/>
  <c r="H36" i="8"/>
  <c r="H53" i="8"/>
  <c r="H19" i="8"/>
  <c r="H22" i="8"/>
  <c r="H38" i="8"/>
  <c r="H49" i="8"/>
  <c r="H24" i="8"/>
  <c r="H43" i="8"/>
  <c r="H65" i="8"/>
  <c r="H62" i="8"/>
  <c r="H70" i="8"/>
  <c r="D15" i="3"/>
  <c r="F97" i="8" l="1"/>
  <c r="E97" i="8"/>
  <c r="C97" i="8"/>
  <c r="D97" i="8"/>
  <c r="H6" i="3"/>
  <c r="D17" i="3"/>
  <c r="H11" i="3"/>
  <c r="H12" i="3"/>
  <c r="H9" i="3"/>
  <c r="H13" i="3"/>
  <c r="H10" i="3"/>
  <c r="E38" i="3" l="1"/>
  <c r="F38" i="3" s="1"/>
  <c r="E21" i="3"/>
  <c r="D49" i="3" l="1"/>
  <c r="G38" i="3"/>
  <c r="G49" i="3" s="1"/>
  <c r="G51" i="3" s="1"/>
  <c r="F49" i="3"/>
  <c r="E49" i="3"/>
  <c r="E32" i="3"/>
  <c r="F21" i="3"/>
  <c r="D32" i="3"/>
  <c r="H61" i="3" l="1"/>
  <c r="H64" i="3"/>
  <c r="H60" i="3"/>
  <c r="H63" i="3"/>
  <c r="H59" i="3"/>
  <c r="H62" i="3"/>
  <c r="H58" i="3"/>
  <c r="H44" i="3"/>
  <c r="H40" i="3"/>
  <c r="H41" i="3"/>
  <c r="H45" i="3"/>
  <c r="H42" i="3"/>
  <c r="H46" i="3"/>
  <c r="H43" i="3"/>
  <c r="H47" i="3"/>
  <c r="H25" i="3"/>
  <c r="H29" i="3"/>
  <c r="H27" i="3"/>
  <c r="H23" i="3"/>
  <c r="H24" i="3"/>
  <c r="H28" i="3"/>
  <c r="H26" i="3"/>
  <c r="H30" i="3"/>
  <c r="E34" i="3"/>
  <c r="D51" i="3"/>
  <c r="E51" i="3"/>
  <c r="D34" i="3"/>
  <c r="F51" i="3"/>
  <c r="G21" i="3"/>
  <c r="G32" i="3" s="1"/>
  <c r="G34" i="3" s="1"/>
  <c r="F32" i="3"/>
  <c r="F34" i="3" l="1"/>
  <c r="E4" i="3" l="1"/>
  <c r="F4" i="3" l="1"/>
  <c r="E15" i="3"/>
  <c r="H7" i="3" s="1"/>
  <c r="E17" i="3" l="1"/>
  <c r="G4" i="3"/>
  <c r="F15" i="3"/>
  <c r="H8" i="3" s="1"/>
  <c r="G15" i="3" l="1"/>
  <c r="G17" i="3" s="1"/>
  <c r="F17" i="3"/>
  <c r="E10" i="4"/>
  <c r="E19" i="4"/>
  <c r="E28" i="4"/>
</calcChain>
</file>

<file path=xl/sharedStrings.xml><?xml version="1.0" encoding="utf-8"?>
<sst xmlns="http://schemas.openxmlformats.org/spreadsheetml/2006/main" count="938" uniqueCount="622">
  <si>
    <t>1</t>
  </si>
  <si>
    <t>DEVELOPMENT &amp; ARTISTIC RIGHTS</t>
  </si>
  <si>
    <t/>
  </si>
  <si>
    <t>Total</t>
  </si>
  <si>
    <t>%</t>
  </si>
  <si>
    <t>1.1</t>
  </si>
  <si>
    <t>Concept, script &amp; dialogues</t>
  </si>
  <si>
    <t>1.2</t>
  </si>
  <si>
    <t>Adaptation rights</t>
  </si>
  <si>
    <t>1.3</t>
  </si>
  <si>
    <t>Music</t>
  </si>
  <si>
    <t>1.4</t>
  </si>
  <si>
    <t>Other rights acquisition</t>
  </si>
  <si>
    <t>1.5</t>
  </si>
  <si>
    <t>2</t>
  </si>
  <si>
    <t>2.1</t>
  </si>
  <si>
    <t>Producer's fees</t>
  </si>
  <si>
    <t>3</t>
  </si>
  <si>
    <t>TALENTS</t>
  </si>
  <si>
    <t>3.1</t>
  </si>
  <si>
    <t>Lead roles</t>
  </si>
  <si>
    <t>3.2</t>
  </si>
  <si>
    <t>3.3</t>
  </si>
  <si>
    <t>Other artistic team</t>
  </si>
  <si>
    <t>4</t>
  </si>
  <si>
    <t>PRE-PRODUCTION &amp; PRODUCTION</t>
  </si>
  <si>
    <t>4.1</t>
  </si>
  <si>
    <t>Production crew</t>
  </si>
  <si>
    <t>4.2</t>
  </si>
  <si>
    <t>Direction crew</t>
  </si>
  <si>
    <t>4.3</t>
  </si>
  <si>
    <t>Studio, set design and construction</t>
  </si>
  <si>
    <t>4.4</t>
  </si>
  <si>
    <t>Location Dept.</t>
  </si>
  <si>
    <t>4.5</t>
  </si>
  <si>
    <t>Transport, Travel and living expenses</t>
  </si>
  <si>
    <t>4.6</t>
  </si>
  <si>
    <t>Property Dept.</t>
  </si>
  <si>
    <t>4.7</t>
  </si>
  <si>
    <t>4.8</t>
  </si>
  <si>
    <t>Wardrobe, make-up, hairdressing</t>
  </si>
  <si>
    <t>4.9</t>
  </si>
  <si>
    <t>Camera operations &amp; Raw stocks</t>
  </si>
  <si>
    <t>4.10</t>
  </si>
  <si>
    <t>Light &amp; Electrical Operations</t>
  </si>
  <si>
    <t>4.11</t>
  </si>
  <si>
    <t>Grip</t>
  </si>
  <si>
    <t>4.12</t>
  </si>
  <si>
    <t>Sound Dept.</t>
  </si>
  <si>
    <t>4.13</t>
  </si>
  <si>
    <t>POST-PRODUCTION &amp; LABORATORIES</t>
  </si>
  <si>
    <t>5.1</t>
  </si>
  <si>
    <t>Laboratories</t>
  </si>
  <si>
    <t>5.2</t>
  </si>
  <si>
    <t>5.3</t>
  </si>
  <si>
    <t>5.4</t>
  </si>
  <si>
    <t>5.5</t>
  </si>
  <si>
    <t>Transport, Travel and living expenses post-prod.</t>
  </si>
  <si>
    <t>5.6</t>
  </si>
  <si>
    <t>GENERAL EXPENSES</t>
  </si>
  <si>
    <t>6.1</t>
  </si>
  <si>
    <t>6.2</t>
  </si>
  <si>
    <t>Insurance &amp; legal costs</t>
  </si>
  <si>
    <t>6.3</t>
  </si>
  <si>
    <t>6.4</t>
  </si>
  <si>
    <t>6.5</t>
  </si>
  <si>
    <t>6.6</t>
  </si>
  <si>
    <t>ANIMATION</t>
  </si>
  <si>
    <t>7.1</t>
  </si>
  <si>
    <t>Art Direction, visual development &amp; pre-production</t>
  </si>
  <si>
    <t>7.2</t>
  </si>
  <si>
    <t>Storyboard, Lay-out &amp; Animatics</t>
  </si>
  <si>
    <t>7.3</t>
  </si>
  <si>
    <t>Animation, Modelling &amp; Lighting (characters, Set…)</t>
  </si>
  <si>
    <t>7.4</t>
  </si>
  <si>
    <t>7.5</t>
  </si>
  <si>
    <t>Production pipeline &amp; management</t>
  </si>
  <si>
    <t>7.6</t>
  </si>
  <si>
    <t>Software, hardware &amp; other equipment</t>
  </si>
  <si>
    <t>7.7</t>
  </si>
  <si>
    <t>OVERHEADS</t>
  </si>
  <si>
    <t>CONTINGENCY</t>
  </si>
  <si>
    <t xml:space="preserve">Date: </t>
  </si>
  <si>
    <t>Title:</t>
  </si>
  <si>
    <t xml:space="preserve">Director: </t>
  </si>
  <si>
    <t>Ref:</t>
  </si>
  <si>
    <t>CO-PRODUCER 1</t>
  </si>
  <si>
    <t>CO-PRODUCER 2</t>
  </si>
  <si>
    <t>CO-PRODUCER 3</t>
  </si>
  <si>
    <t>6.7</t>
  </si>
  <si>
    <t>Completion Bond</t>
  </si>
  <si>
    <t>Overheads</t>
  </si>
  <si>
    <t>Contingency</t>
  </si>
  <si>
    <t>Total Net Cost</t>
  </si>
  <si>
    <t>A</t>
  </si>
  <si>
    <t>B</t>
  </si>
  <si>
    <t>C</t>
  </si>
  <si>
    <t>Valued amount</t>
  </si>
  <si>
    <t>Description</t>
  </si>
  <si>
    <t>Account Nb in Summary Budget</t>
  </si>
  <si>
    <t>Expenses deducted from total cost:</t>
  </si>
  <si>
    <t>Music rights</t>
  </si>
  <si>
    <t>DIRECTION</t>
  </si>
  <si>
    <t>PRODUCER'S FEES</t>
  </si>
  <si>
    <t>Administrative expenses</t>
  </si>
  <si>
    <t>Color, Composite &amp; VFX</t>
  </si>
  <si>
    <t>5.7</t>
  </si>
  <si>
    <t>Limited expenses</t>
  </si>
  <si>
    <t xml:space="preserve">Calculated amount </t>
  </si>
  <si>
    <t>Sound post-production</t>
  </si>
  <si>
    <t>Editing</t>
  </si>
  <si>
    <t>6.8</t>
  </si>
  <si>
    <t>Other development expenses</t>
  </si>
  <si>
    <t>Other relative costs for Director(s)</t>
  </si>
  <si>
    <t>Image post-production</t>
  </si>
  <si>
    <t>Financing fees</t>
  </si>
  <si>
    <t>8.1</t>
  </si>
  <si>
    <t>8.2</t>
  </si>
  <si>
    <t>DEFERRED OVERHEADS</t>
  </si>
  <si>
    <t>9.1</t>
  </si>
  <si>
    <t>9.2</t>
  </si>
  <si>
    <t>DEFERRED PRODUCER'S FEES</t>
  </si>
  <si>
    <t>OTHER DEFERRED FEES &amp; IN-KIND CONTRIBUTION</t>
  </si>
  <si>
    <t>Percentage by co-producer</t>
  </si>
  <si>
    <t>Director's fees</t>
  </si>
  <si>
    <t>ü</t>
  </si>
  <si>
    <t>Regulated Percentage/Amount</t>
  </si>
  <si>
    <t>9.1/9.2</t>
  </si>
  <si>
    <t>8.1/8.2</t>
  </si>
  <si>
    <t>Marketing &amp; promotion</t>
  </si>
  <si>
    <t>Other talents expenses</t>
  </si>
  <si>
    <t>Other pre-production &amp; production expenses</t>
  </si>
  <si>
    <t>Other animation expenses</t>
  </si>
  <si>
    <t>Other post-production &amp; laboratories expenses</t>
  </si>
  <si>
    <t>Other general expenses</t>
  </si>
  <si>
    <t>TOTAL PRODUCTION COST</t>
  </si>
  <si>
    <t>Total Production Cost</t>
  </si>
  <si>
    <t>Options agreement (transfer of rights)</t>
  </si>
  <si>
    <t>Story, Synopsis &amp; treatment</t>
  </si>
  <si>
    <t>Script Writer &amp; co-writers (fees and rights)</t>
  </si>
  <si>
    <t>Script Consultant / Script Editor</t>
  </si>
  <si>
    <t>Dialogue writer</t>
  </si>
  <si>
    <t>Film rights existing work (book, novel, biography, etc.)</t>
  </si>
  <si>
    <t>Other adaptation rights</t>
  </si>
  <si>
    <t>Literary agent</t>
  </si>
  <si>
    <t>Composer (fees and rights)</t>
  </si>
  <si>
    <t>Music rights &amp; clearances</t>
  </si>
  <si>
    <t>Stock footage / film archives</t>
  </si>
  <si>
    <t>Photos &amp; artworks</t>
  </si>
  <si>
    <t>Design rights</t>
  </si>
  <si>
    <t>Other text rights</t>
  </si>
  <si>
    <t>Scientific consultant &amp; other consultants for development</t>
  </si>
  <si>
    <t>Researcher &amp; Iconographer for development</t>
  </si>
  <si>
    <t>Survey &amp; scouting for development</t>
  </si>
  <si>
    <t>Application costs for development</t>
  </si>
  <si>
    <t>Project Promotion (incl. flyers, web, pitch, markets &amp; festivals...) for development</t>
  </si>
  <si>
    <t>Head of development</t>
  </si>
  <si>
    <t>Character development</t>
  </si>
  <si>
    <t>Casting Development</t>
  </si>
  <si>
    <t>Other development personnel</t>
  </si>
  <si>
    <t>Agents (Cast &amp; crew) for development</t>
  </si>
  <si>
    <t>Storyboard for development</t>
  </si>
  <si>
    <t>Moodboard for development</t>
  </si>
  <si>
    <t>Graphic design / Concept art for development</t>
  </si>
  <si>
    <t>Teaser</t>
  </si>
  <si>
    <t>Travel, transportation &amp; living costs for development</t>
  </si>
  <si>
    <t>Technical tests for development</t>
  </si>
  <si>
    <t>Translation for development</t>
  </si>
  <si>
    <t>Print/Copy &amp; postage for development</t>
  </si>
  <si>
    <t>Director</t>
  </si>
  <si>
    <t>Director's rights</t>
  </si>
  <si>
    <t>2.2</t>
  </si>
  <si>
    <t>Director's Agent</t>
  </si>
  <si>
    <t>Lead Roles' fees</t>
  </si>
  <si>
    <t>Lead Roles' rights</t>
  </si>
  <si>
    <t>Secondary Roles' fees</t>
  </si>
  <si>
    <t>Seconday Roles' rights</t>
  </si>
  <si>
    <t>Voice overs</t>
  </si>
  <si>
    <t>Dancers/Musicians on screen</t>
  </si>
  <si>
    <t>Additional Dialogue Recording (ADR)/PostSync</t>
  </si>
  <si>
    <t>Talent agencies</t>
  </si>
  <si>
    <t>Casting Director &amp; Casting expenses</t>
  </si>
  <si>
    <t>Rehearsals expenses</t>
  </si>
  <si>
    <t>Interpreter</t>
  </si>
  <si>
    <t>Coach (Language, sport…)</t>
  </si>
  <si>
    <t>Teacher/Chaperon/Nanny</t>
  </si>
  <si>
    <t>Line producer</t>
  </si>
  <si>
    <t>Production manager</t>
  </si>
  <si>
    <t>Production coordinator</t>
  </si>
  <si>
    <t>Production assistants</t>
  </si>
  <si>
    <t>Production secretary</t>
  </si>
  <si>
    <t>Unit manager</t>
  </si>
  <si>
    <t>Runners</t>
  </si>
  <si>
    <t>Production trainees</t>
  </si>
  <si>
    <t>Service production (if no detail available)</t>
  </si>
  <si>
    <t>Cashier / Petty Cash clerk (on-set)</t>
  </si>
  <si>
    <t>Assistant(s) Director</t>
  </si>
  <si>
    <t>2nd Unit director</t>
  </si>
  <si>
    <t>Continuity / Script supervisor</t>
  </si>
  <si>
    <t>Choreographer</t>
  </si>
  <si>
    <t>Storyboard</t>
  </si>
  <si>
    <t>Researcher &amp; Iconographer</t>
  </si>
  <si>
    <t>Consultants</t>
  </si>
  <si>
    <t>Casting manager</t>
  </si>
  <si>
    <t>Direction trainee</t>
  </si>
  <si>
    <t>Art Director</t>
  </si>
  <si>
    <t>Production Designer</t>
  </si>
  <si>
    <t>Art Department coordinator</t>
  </si>
  <si>
    <t>Assistant(s) to Art Director/Production Designer</t>
  </si>
  <si>
    <t>Illustrator / Graphic artist / Draughtsman</t>
  </si>
  <si>
    <t>Mock-ups / miniatures</t>
  </si>
  <si>
    <t>Construction crew  &amp; foreman</t>
  </si>
  <si>
    <t>Carpenters / Builders</t>
  </si>
  <si>
    <t>Painters</t>
  </si>
  <si>
    <t>Construction Rigging</t>
  </si>
  <si>
    <t>Swing gang</t>
  </si>
  <si>
    <t>Construction materials</t>
  </si>
  <si>
    <t>Construction workshops &amp; office</t>
  </si>
  <si>
    <t>Equipment/tools purchases &amp; rentals</t>
  </si>
  <si>
    <t>Storage and transportation</t>
  </si>
  <si>
    <t>Loss &amp; Damages</t>
  </si>
  <si>
    <t>Studio rentals</t>
  </si>
  <si>
    <t>Studio heat &amp; light</t>
  </si>
  <si>
    <t>Set construction flat deals</t>
  </si>
  <si>
    <t>Striking / Strike crew</t>
  </si>
  <si>
    <t>Site restoration  (maintenance, cleaning &amp; repair)</t>
  </si>
  <si>
    <t>Props equipment/tools purchases &amp; rentals</t>
  </si>
  <si>
    <t>Props storage and transportation</t>
  </si>
  <si>
    <t>Props Loss &amp; Damages</t>
  </si>
  <si>
    <t>Location manager</t>
  </si>
  <si>
    <t>Location coordinator</t>
  </si>
  <si>
    <t>Assistant(s) location manager</t>
  </si>
  <si>
    <t>Floor manager / Runners</t>
  </si>
  <si>
    <t>Location scouting</t>
  </si>
  <si>
    <t>Location site rentals (incl. additional spaces)</t>
  </si>
  <si>
    <t>Permit &amp; permissions / Public soil fees</t>
  </si>
  <si>
    <t>Heat &amp; light</t>
  </si>
  <si>
    <t>Location adjustments</t>
  </si>
  <si>
    <t>Location restoration (maintenance, cleaning &amp; repair)</t>
  </si>
  <si>
    <t>Health &amp; Safety advisor/coordinator</t>
  </si>
  <si>
    <t>Paramedics &amp; paramedical staff</t>
  </si>
  <si>
    <t>Nurse &amp; Doctor / Medic on set</t>
  </si>
  <si>
    <t>Night/Day on-set security</t>
  </si>
  <si>
    <t>Crowd &amp; traffic control</t>
  </si>
  <si>
    <t>Police &amp; firemen</t>
  </si>
  <si>
    <t>On-set production office rentals</t>
  </si>
  <si>
    <t>Storage facility</t>
  </si>
  <si>
    <t>Trailers, filmbus &amp; honeywagon</t>
  </si>
  <si>
    <t>Walkie-talkies</t>
  </si>
  <si>
    <t>Property Master</t>
  </si>
  <si>
    <t>Property Coordinator</t>
  </si>
  <si>
    <t>Props Handler &amp; Props Assistant(s)</t>
  </si>
  <si>
    <t>Stand-by Props / On-set Props</t>
  </si>
  <si>
    <t>Props Runners</t>
  </si>
  <si>
    <t>Props Maker</t>
  </si>
  <si>
    <t>Props purchases &amp; rentals</t>
  </si>
  <si>
    <t>Picture/action vehicules</t>
  </si>
  <si>
    <t>Food stylist</t>
  </si>
  <si>
    <t>Props workshop &amp; office</t>
  </si>
  <si>
    <t>SFX coordinator</t>
  </si>
  <si>
    <t>SFX assistant(s)</t>
  </si>
  <si>
    <t>Other SFX crew</t>
  </si>
  <si>
    <t>Weapons / Armourer</t>
  </si>
  <si>
    <t>Pyrotechnics</t>
  </si>
  <si>
    <t xml:space="preserve">Rain/Fog/Clouds/Snow/Smoke </t>
  </si>
  <si>
    <t>SFX package</t>
  </si>
  <si>
    <t>SFX material &amp; supplies</t>
  </si>
  <si>
    <t>SFX storage and transportation</t>
  </si>
  <si>
    <t>Special permits for SFX</t>
  </si>
  <si>
    <t>SFX construction</t>
  </si>
  <si>
    <t>Blue/green screen</t>
  </si>
  <si>
    <t>Stunts &amp;  stunt package</t>
  </si>
  <si>
    <t>Stunts casting</t>
  </si>
  <si>
    <t>Animals &amp; Animal wrangler</t>
  </si>
  <si>
    <t>Body doubles</t>
  </si>
  <si>
    <t>Costume designer</t>
  </si>
  <si>
    <t>Costume supervisor</t>
  </si>
  <si>
    <t>Costumer / Costume maker</t>
  </si>
  <si>
    <t>Tailor / Seamstress</t>
  </si>
  <si>
    <t>Wardrobe assistant(s)</t>
  </si>
  <si>
    <t>Dresser</t>
  </si>
  <si>
    <t>Wardrobe rentals &amp; purchase</t>
  </si>
  <si>
    <t>Wardrobe cleaning</t>
  </si>
  <si>
    <t>Wardrobe material &amp; supplies</t>
  </si>
  <si>
    <t>Chief Make-up artist</t>
  </si>
  <si>
    <t>Make-up designer</t>
  </si>
  <si>
    <t>Make-up artists</t>
  </si>
  <si>
    <t>Make-up assistant(s)</t>
  </si>
  <si>
    <t>Prosthetics / SFX Make-up / Special make-up designer</t>
  </si>
  <si>
    <t>Masks / SFX Make-up / Special make-up designer</t>
  </si>
  <si>
    <t>Key Hair-dresser</t>
  </si>
  <si>
    <t>Hair artist</t>
  </si>
  <si>
    <t>Hair dresser assistant(s)</t>
  </si>
  <si>
    <t>Wigs &amp; Hairpieces / Wigs maker</t>
  </si>
  <si>
    <t>Hair dressing material &amp; supplies</t>
  </si>
  <si>
    <t>Wardrobe, Make-up, Hairdressing dailies / additional crew</t>
  </si>
  <si>
    <t>Wardrobe, Make-up, Hairdressing workshop &amp; office</t>
  </si>
  <si>
    <t>Wardrobe, Make-up, Hairdressing storage and transportation</t>
  </si>
  <si>
    <t>Wardrobe, Make-up, Hairdressing Loss &amp; Damages</t>
  </si>
  <si>
    <t>Director of Photography</t>
  </si>
  <si>
    <t>Camera Assistant(s)</t>
  </si>
  <si>
    <t>Camera operator</t>
  </si>
  <si>
    <t>Focus puller</t>
  </si>
  <si>
    <t>Clapper loader</t>
  </si>
  <si>
    <t>2nd Unit camera crew &amp; equipment</t>
  </si>
  <si>
    <t>Camera &amp; lens equipment rental/package</t>
  </si>
  <si>
    <t>Camera &amp; lens expendables/supplies</t>
  </si>
  <si>
    <t>Camera heads &amp; mounts</t>
  </si>
  <si>
    <t>Hard Drives / LTO / Memory Cards</t>
  </si>
  <si>
    <t>Raw stock</t>
  </si>
  <si>
    <t>Steadicam</t>
  </si>
  <si>
    <t>Video playback/assist</t>
  </si>
  <si>
    <t>Aerial camera crew &amp; equipment (incl. helicopter, drone, octocopter…)</t>
  </si>
  <si>
    <t>Underwater camera crew &amp; equipment</t>
  </si>
  <si>
    <t>Camera workshop &amp; office</t>
  </si>
  <si>
    <t>Camera storage and transportation</t>
  </si>
  <si>
    <t>Camera Loss &amp; Damages</t>
  </si>
  <si>
    <t>Still photographer &amp; supplies</t>
  </si>
  <si>
    <t>Best Boy</t>
  </si>
  <si>
    <t>Lighting technician / riggers</t>
  </si>
  <si>
    <t>Electricians / Sparks</t>
  </si>
  <si>
    <t>Light &amp; Electrical  equipment rental/package</t>
  </si>
  <si>
    <t>Light &amp; Electrical expendables/supplies (bulbs, filters, lamps, cables…)</t>
  </si>
  <si>
    <t>Genny operator</t>
  </si>
  <si>
    <t>Generator &amp; fuel</t>
  </si>
  <si>
    <t>Light &amp; Electrical Department Cherry picker</t>
  </si>
  <si>
    <t>Light &amp; Electrical workshop &amp; office</t>
  </si>
  <si>
    <t>Light &amp; Electrical storage and transportation</t>
  </si>
  <si>
    <t>Light &amp; Electrical Loss &amp; Damages</t>
  </si>
  <si>
    <t>Key Grip</t>
  </si>
  <si>
    <t>Best Boy Grip</t>
  </si>
  <si>
    <t>Grip Rigging</t>
  </si>
  <si>
    <t>Dolly, Crane &amp; Cherry-picker</t>
  </si>
  <si>
    <t>Grip equipment rental/package</t>
  </si>
  <si>
    <t>Grip expendables/supplies</t>
  </si>
  <si>
    <t>Scaffolding</t>
  </si>
  <si>
    <t>Grip workshop &amp; office</t>
  </si>
  <si>
    <t>Grip storage and transportation</t>
  </si>
  <si>
    <t>Grip Loss &amp; Damages</t>
  </si>
  <si>
    <t>Sound recorder</t>
  </si>
  <si>
    <t>Boomer</t>
  </si>
  <si>
    <t>Sound mixer</t>
  </si>
  <si>
    <t>Sound assistant(s)</t>
  </si>
  <si>
    <t>Sound equipment rental/package</t>
  </si>
  <si>
    <t>Sound expendables/ batteries &amp; supplies</t>
  </si>
  <si>
    <t>Playback equipment</t>
  </si>
  <si>
    <t>Sound Department workshop &amp; office</t>
  </si>
  <si>
    <t>Sound Department storage and transportation</t>
  </si>
  <si>
    <t>Sound Department Loss &amp; Damages</t>
  </si>
  <si>
    <t>Travel coordinator / manager</t>
  </si>
  <si>
    <t>Air fares &amp;  passengers travel</t>
  </si>
  <si>
    <t>Taxi costs</t>
  </si>
  <si>
    <t>Car &amp; van rentals</t>
  </si>
  <si>
    <t>Drivers</t>
  </si>
  <si>
    <t>Parking, tolls &amp; fuel</t>
  </si>
  <si>
    <t>Car allowance milage</t>
  </si>
  <si>
    <t>Maintenance &amp; repair</t>
  </si>
  <si>
    <t>Equipment shipping &amp; transportation / Freight handling</t>
  </si>
  <si>
    <t>Housing and living coordinator</t>
  </si>
  <si>
    <t>Hotels / Accomodation</t>
  </si>
  <si>
    <t>Per diem</t>
  </si>
  <si>
    <t>Craft service</t>
  </si>
  <si>
    <t>Catering &amp; restaurants</t>
  </si>
  <si>
    <t>Catering manager &amp; assistant(s)</t>
  </si>
  <si>
    <t>Catering trucks</t>
  </si>
  <si>
    <t>Trainees</t>
  </si>
  <si>
    <t>Making-of crew and shooting expenses</t>
  </si>
  <si>
    <t>Wrap party</t>
  </si>
  <si>
    <t>Character design</t>
  </si>
  <si>
    <t>Props design</t>
  </si>
  <si>
    <t>Location design</t>
  </si>
  <si>
    <t>Effects design</t>
  </si>
  <si>
    <t>Set/Backgrounds Design</t>
  </si>
  <si>
    <t>Colour/Lighting guide</t>
  </si>
  <si>
    <t>Colour sketches</t>
  </si>
  <si>
    <t>Colour styling and Colour models</t>
  </si>
  <si>
    <t>Look development</t>
  </si>
  <si>
    <t>Head Story Artist / Storyboarder</t>
  </si>
  <si>
    <t>Lay-out / Stereoscopic Lay-out</t>
  </si>
  <si>
    <t>Illustration &amp; pre-visualisation</t>
  </si>
  <si>
    <t>Workbook</t>
  </si>
  <si>
    <t>Animatic picture - Aditional Imagery Animatic</t>
  </si>
  <si>
    <t>Animatic dialog and sound</t>
  </si>
  <si>
    <t>Rough Animation</t>
  </si>
  <si>
    <t>Simulations</t>
  </si>
  <si>
    <t>Modeling</t>
  </si>
  <si>
    <t>Rigging/Skinning</t>
  </si>
  <si>
    <t>Texturing &amp; Shading</t>
  </si>
  <si>
    <t>Surfacing</t>
  </si>
  <si>
    <t>Animation / Key-animation</t>
  </si>
  <si>
    <t>Motion capture studio</t>
  </si>
  <si>
    <t>Character animation</t>
  </si>
  <si>
    <t>Crowd animation</t>
  </si>
  <si>
    <t>Backgrounds</t>
  </si>
  <si>
    <t>Puppet Building</t>
  </si>
  <si>
    <t>Duplicate Puppets</t>
  </si>
  <si>
    <t>Character building / modeling</t>
  </si>
  <si>
    <t>Model builders</t>
  </si>
  <si>
    <t>Walk replacements</t>
  </si>
  <si>
    <t>Mouth &amp; Mouth Replacements</t>
  </si>
  <si>
    <t>Decoration &amp; prop building</t>
  </si>
  <si>
    <t>DoP Stop Motion</t>
  </si>
  <si>
    <t>Other personnel Stop Motion</t>
  </si>
  <si>
    <t>Color, Composite &amp; Animation VFX</t>
  </si>
  <si>
    <t>Color grading / Coloring</t>
  </si>
  <si>
    <t>Rendering</t>
  </si>
  <si>
    <t>Rotoscoping</t>
  </si>
  <si>
    <t>Line tests</t>
  </si>
  <si>
    <t>Clean-ups / painting</t>
  </si>
  <si>
    <t>Matte painting</t>
  </si>
  <si>
    <t>In-betweens</t>
  </si>
  <si>
    <t>Digital ink &amp; paint</t>
  </si>
  <si>
    <t>Compositing supervision</t>
  </si>
  <si>
    <t>VFX supervision &amp; design</t>
  </si>
  <si>
    <t>VFX simulation set up</t>
  </si>
  <si>
    <t>Pipeline development</t>
  </si>
  <si>
    <t>Head of animation / Animation supervisor</t>
  </si>
  <si>
    <t>Production Supervisor</t>
  </si>
  <si>
    <t>Technical director</t>
  </si>
  <si>
    <t>Technical development &amp; tests</t>
  </si>
  <si>
    <t>Animation Studio Production services/ Service provider</t>
  </si>
  <si>
    <t>Computers, servers &amp; network</t>
  </si>
  <si>
    <t>Workstations</t>
  </si>
  <si>
    <t>Graphic tablets</t>
  </si>
  <si>
    <t>Softwares &amp; licenses</t>
  </si>
  <si>
    <t>IT support &amp; engineering</t>
  </si>
  <si>
    <t>IT services</t>
  </si>
  <si>
    <t>IT Supplies</t>
  </si>
  <si>
    <t>System administration</t>
  </si>
  <si>
    <t>Back-up equipment</t>
  </si>
  <si>
    <t>Data management / Asset management</t>
  </si>
  <si>
    <t>Renderfarm</t>
  </si>
  <si>
    <t>Special cameras</t>
  </si>
  <si>
    <t>Materials, supplies &amp; other equipment</t>
  </si>
  <si>
    <t>Drawing materials</t>
  </si>
  <si>
    <t>Storage and transportation for animation</t>
  </si>
  <si>
    <t>Render farm services</t>
  </si>
  <si>
    <t>Animation trainees</t>
  </si>
  <si>
    <t>Lab package</t>
  </si>
  <si>
    <t>Dailies &amp; Rushes</t>
  </si>
  <si>
    <t>Scanning</t>
  </si>
  <si>
    <t>Telecinema</t>
  </si>
  <si>
    <t>Data Import / Digi transfers</t>
  </si>
  <si>
    <t>Internegative/Interpositive</t>
  </si>
  <si>
    <t xml:space="preserve">Answer print, DCDM, DCP, Masters &amp; other deliveries </t>
  </si>
  <si>
    <t>Quality Control &amp; Tech Assessments</t>
  </si>
  <si>
    <t>Tests &amp; Screenings</t>
  </si>
  <si>
    <t>Lab Still photography</t>
  </si>
  <si>
    <t>Color grading</t>
  </si>
  <si>
    <t>Picture Conform</t>
  </si>
  <si>
    <t>Logging</t>
  </si>
  <si>
    <t>EDL</t>
  </si>
  <si>
    <t>Subtitles</t>
  </si>
  <si>
    <t>Credits design / Main &amp; end titles</t>
  </si>
  <si>
    <t>Image post-prod. equipment &amp; supplies</t>
  </si>
  <si>
    <t>Sound Editing / Dialogue Editing</t>
  </si>
  <si>
    <t>Sound Mix &amp; Mastering</t>
  </si>
  <si>
    <t>Sound designer</t>
  </si>
  <si>
    <t>Sound Engineer</t>
  </si>
  <si>
    <t>Sound Assistant(s)</t>
  </si>
  <si>
    <t>Postsync/ADR Studio</t>
  </si>
  <si>
    <t>Dubbing</t>
  </si>
  <si>
    <t>Foley &amp; Sound effects</t>
  </si>
  <si>
    <t>Sound facilities</t>
  </si>
  <si>
    <t>Sound post-prod. equipment &amp; supplies</t>
  </si>
  <si>
    <t>Dolby fee / DTS license</t>
  </si>
  <si>
    <t>Sound deliveries</t>
  </si>
  <si>
    <t>Dialogue list &amp; music cue sheet</t>
  </si>
  <si>
    <t>Audio description</t>
  </si>
  <si>
    <t>M&amp;E + TV tracks</t>
  </si>
  <si>
    <t>Editor</t>
  </si>
  <si>
    <t>Editing supervisor</t>
  </si>
  <si>
    <t>Assistant(s) Editor</t>
  </si>
  <si>
    <t>Technician</t>
  </si>
  <si>
    <t>Digital off-line editing</t>
  </si>
  <si>
    <t>Digital on-line editing</t>
  </si>
  <si>
    <t>Versioning</t>
  </si>
  <si>
    <t>Editing suite</t>
  </si>
  <si>
    <t>Editing equipment &amp; supplies</t>
  </si>
  <si>
    <t>Screenings</t>
  </si>
  <si>
    <t>Editing package</t>
  </si>
  <si>
    <t>VFX (live action)</t>
  </si>
  <si>
    <t>VFX producer / VFX Supervisor</t>
  </si>
  <si>
    <t>VFX creative director</t>
  </si>
  <si>
    <t>VFX Artist</t>
  </si>
  <si>
    <t>VFX Editor</t>
  </si>
  <si>
    <t>VFX Compositing</t>
  </si>
  <si>
    <t>CGI</t>
  </si>
  <si>
    <t>3D Modelling / Animation</t>
  </si>
  <si>
    <t>Paint artists / Rotoscope artists</t>
  </si>
  <si>
    <t>Modelling artist</t>
  </si>
  <si>
    <t>Digital Matte painting</t>
  </si>
  <si>
    <t>VFX special equipment &amp; supplies</t>
  </si>
  <si>
    <t>VFX Package</t>
  </si>
  <si>
    <t>VFX tests &amp; screenings</t>
  </si>
  <si>
    <t>Musicians &amp; vocalists / Orchestra &amp; conductor</t>
  </si>
  <si>
    <t>Instruments rentals</t>
  </si>
  <si>
    <t>Music producer  / supervisor</t>
  </si>
  <si>
    <t>Arranger</t>
  </si>
  <si>
    <t>Studio recording</t>
  </si>
  <si>
    <t>Rehearsals facilities</t>
  </si>
  <si>
    <t>Music transfers</t>
  </si>
  <si>
    <t>Recording STK &amp; Material</t>
  </si>
  <si>
    <t>Music recording equipment &amp; supplies</t>
  </si>
  <si>
    <t>Music Package</t>
  </si>
  <si>
    <t>Craft service &amp; Restaurants</t>
  </si>
  <si>
    <t>Digital Image Technician (post-prod.)</t>
  </si>
  <si>
    <t>Post-production runners &amp; trainees</t>
  </si>
  <si>
    <t>Back-up</t>
  </si>
  <si>
    <t>Post-prod. storage and transportation</t>
  </si>
  <si>
    <t>Translations</t>
  </si>
  <si>
    <t>Production accountant</t>
  </si>
  <si>
    <t>Audit / Cost certification</t>
  </si>
  <si>
    <t>Bank fees (excl. interest charges)</t>
  </si>
  <si>
    <t>Stationery, copy, equipment &amp;  office supplies</t>
  </si>
  <si>
    <t>Communication expenses (phone, courriers, postage, internet…)</t>
  </si>
  <si>
    <t>Application costs</t>
  </si>
  <si>
    <t>Fees for professional associations or unions</t>
  </si>
  <si>
    <t>Registration costs (ISAN, national authorities…)</t>
  </si>
  <si>
    <t>Exchange rate loss/gain</t>
  </si>
  <si>
    <t>Production insurance / Entertainment package</t>
  </si>
  <si>
    <t>Cast &amp; crew insurance</t>
  </si>
  <si>
    <t>Travel insurance</t>
  </si>
  <si>
    <t>Equipment insurance</t>
  </si>
  <si>
    <t>E&amp;O insurance</t>
  </si>
  <si>
    <t>Others insurance</t>
  </si>
  <si>
    <t>Legal assistance/advice &amp; legal costs</t>
  </si>
  <si>
    <t>Notary fees</t>
  </si>
  <si>
    <t>Custom charges</t>
  </si>
  <si>
    <t>Taxes (non-recoverable)</t>
  </si>
  <si>
    <t>Bank interests &amp; agios</t>
  </si>
  <si>
    <t>other loan interest charges</t>
  </si>
  <si>
    <t>Financing intermediaries</t>
  </si>
  <si>
    <t>Fund raising fees</t>
  </si>
  <si>
    <t>Tax Scheme fees (tax shelter, etc.)</t>
  </si>
  <si>
    <t>Press officer</t>
  </si>
  <si>
    <t>Publicist / Unit publicist</t>
  </si>
  <si>
    <t>PR Manager</t>
  </si>
  <si>
    <t>PR events</t>
  </si>
  <si>
    <t>Film Premiere &amp; previews</t>
  </si>
  <si>
    <t>Marketing consultant</t>
  </si>
  <si>
    <t>Graphic design, Artwork &amp; Poster</t>
  </si>
  <si>
    <t>Community management / Internet marketing</t>
  </si>
  <si>
    <t>Electronic Press Kit</t>
  </si>
  <si>
    <t>Web site development</t>
  </si>
  <si>
    <t>Making-of production</t>
  </si>
  <si>
    <t>Trailer &amp; Teaser production</t>
  </si>
  <si>
    <t>Festival &amp; market costs</t>
  </si>
  <si>
    <t>Promotional items</t>
  </si>
  <si>
    <t>Press &amp; test screenings</t>
  </si>
  <si>
    <t>Product placement consultant</t>
  </si>
  <si>
    <t>Bond fee</t>
  </si>
  <si>
    <t>Visas</t>
  </si>
  <si>
    <t>Health &amp; Safety costs (excl. Shooting period) / Medical examinations</t>
  </si>
  <si>
    <t>Translation for administration</t>
  </si>
  <si>
    <t>Gifts</t>
  </si>
  <si>
    <t>3.4</t>
  </si>
  <si>
    <t>TOTAL CASH BUDGET</t>
  </si>
  <si>
    <t>Sub-Total</t>
  </si>
  <si>
    <t>Scheduling &amp; Budgeting</t>
  </si>
  <si>
    <t>Director's Entertainment (representation expenses, books, etc.)</t>
  </si>
  <si>
    <t>Other Roles</t>
  </si>
  <si>
    <t>Day Players</t>
  </si>
  <si>
    <t>Budget controller / Financial controller</t>
  </si>
  <si>
    <t>Set dresser / Set decorator</t>
  </si>
  <si>
    <t>Set equipment/tools purchases &amp; rentals</t>
  </si>
  <si>
    <t>Set storage and transportation</t>
  </si>
  <si>
    <t>Set Loss &amp; Damages provision</t>
  </si>
  <si>
    <t>Location equipment/tools purchases &amp; rentals</t>
  </si>
  <si>
    <t>Location storage and transportation</t>
  </si>
  <si>
    <t>Location Loss &amp; Damages provision</t>
  </si>
  <si>
    <t>Extras fees, casting &amp; coordination</t>
  </si>
  <si>
    <t>Stands-in/lightning double</t>
  </si>
  <si>
    <t>Data wrangler</t>
  </si>
  <si>
    <t>Digital Image Technician</t>
  </si>
  <si>
    <t>Gaffer / Chief</t>
  </si>
  <si>
    <t>Console operator / Pool operator</t>
  </si>
  <si>
    <t>Post-production team</t>
  </si>
  <si>
    <t>Other post-production crew</t>
  </si>
  <si>
    <t>Post-production manager / assistant</t>
  </si>
  <si>
    <t>Post-production producer / supervisor / coordinator</t>
  </si>
  <si>
    <t>Administrative expenses (directly linked to the film and non-overheads)</t>
  </si>
  <si>
    <t>Rent of computers, softwares &amp; supplies</t>
  </si>
  <si>
    <t>Production office rentals &amp; office costs (cleaning, heat&amp;light)</t>
  </si>
  <si>
    <t>Financial Charges</t>
  </si>
  <si>
    <t>Financing consultant</t>
  </si>
  <si>
    <t>Representation expenses</t>
  </si>
  <si>
    <t>PRODUCER'S FEES (Producer's fee according to national regulations)</t>
  </si>
  <si>
    <t>Greenery / Greensman / Gardeners</t>
  </si>
  <si>
    <t>Project accountant</t>
  </si>
  <si>
    <t>OVERHEADS (non-direct costs - general expenses)</t>
  </si>
  <si>
    <t>DIRECT PRODUCTION COST</t>
  </si>
  <si>
    <t>In-Kind contribution</t>
  </si>
  <si>
    <t>Deferred fees</t>
  </si>
  <si>
    <t>Others:….</t>
  </si>
  <si>
    <t>Comments</t>
  </si>
  <si>
    <t>Effective Rate</t>
  </si>
  <si>
    <t>Special effects &amp;Stunts</t>
  </si>
  <si>
    <t>Special effects &amp; Stunts</t>
  </si>
  <si>
    <t>6.9</t>
  </si>
  <si>
    <t>TOTAL DIRECT PRODUCTION COST</t>
  </si>
  <si>
    <t>List of in-kind contributions and deferred fees as indicated in the financing plan of each co-producer</t>
  </si>
  <si>
    <t>COUNTRY</t>
  </si>
  <si>
    <t>CO-PRODUCER 4</t>
  </si>
  <si>
    <t>Summary Production Budget - Guideline to allocate expenses</t>
  </si>
  <si>
    <t>Summary Production Budget / Eurimages - EUR</t>
  </si>
  <si>
    <t>Sound footage</t>
  </si>
  <si>
    <t>8.2/9.2/11</t>
  </si>
  <si>
    <t>Total deferrals and in-kind contributions</t>
  </si>
  <si>
    <t>Indicators in % of TOTAL PRODUCTION COST</t>
  </si>
  <si>
    <t>=(8.1+8.2)/TOTAL DIRECT PRODUCTION COST</t>
  </si>
  <si>
    <t>=(8.2+9.2+11)/TOTAL PRODUCTION COST</t>
  </si>
  <si>
    <t>=(8.1+8.2)/(TOTAL DIRECT PRODUCTION COST+11.OTHER DEFERRED FEES &amp; IN-KIND CONTRIBUTION)</t>
  </si>
  <si>
    <t>=(9.1+9.2)/(TOTAL DIRECT PRODUCTION COST+11.OTHER DEFERRED FEES &amp; IN-KIND CONTRIBUTION)</t>
  </si>
  <si>
    <t>=(10)/(TOTAL DIRECT PRODUCTION COST+11.OTHER DEFERRED FEES &amp; IN-KIND CONTRIBUTION)</t>
  </si>
  <si>
    <t>=(7.4)/(TOTAL DIRECT PRODUCTION COST+11.OTHER DEFERRED FEES &amp; IN-KIND CONTRIBUTION)</t>
  </si>
  <si>
    <t>=(7.5)/(TOTAL DIRECT PRODUCTION COST+11.OTHER DEFERRED FEES &amp; IN-KIND CONTRIBUTION)</t>
  </si>
  <si>
    <t>=(7.6)/(TOTAL DIRECT PRODUCTION COST+11.OTHER DEFERRED FEES &amp; IN-KIND CONTRIBUTION)</t>
  </si>
  <si>
    <t>=(1.5)/(TOTAL DIRECT PRODUCTION COST+11.OTHER DEFERRED FEES &amp; IN-KIND CONTRIBUTION)</t>
  </si>
  <si>
    <t>Indicators in % of TOTAL DIRECT PRODUCTION COST+ OTHER DEFERRED FEES &amp; IN-KIND CONTRIBUTION</t>
  </si>
  <si>
    <t>OTHER DEFERRED FEES &amp; IN-KIND CONTRIBUTION*</t>
  </si>
  <si>
    <t>* Detailed in second tab "2. In-Kind&amp;Deferrals"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</si>
</sst>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#,###,##0.00"/>
    <numFmt numFmtId="165" formatCode="0.0%"/>
    <numFmt numFmtId="166" formatCode="_-* #,##0.00\ [$€-40C]_-;\-* #,##0.00\ [$€-40C]_-;_-* &quot;-&quot;??\ [$€-40C]_-;_-@_-"/>
    <numFmt numFmtId="167" formatCode="_-* #,##0\ &quot;€&quot;_-;\-* #,##0\ &quot;€&quot;_-;_-* &quot;-&quot;??\ &quot;€&quot;_-;_-@_-"/>
    <numFmt numFmtId="168" formatCode="0.0"/>
  </numFmts>
  <fonts count="2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Wingdings"/>
      <charset val="2"/>
    </font>
    <font>
      <b/>
      <sz val="11"/>
      <name val="Calibri"/>
      <family val="2"/>
      <scheme val="minor"/>
    </font>
    <font>
      <b/>
      <u/>
      <sz val="15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trike/>
      <sz val="11"/>
      <color theme="1"/>
      <name val="Calibri"/>
      <family val="2"/>
      <scheme val="minor"/>
    </font>
    <font>
      <sz val="10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Arial"/>
      <family val="2"/>
    </font>
    <font>
      <strike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double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double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9">
    <xf numFmtId="0" fontId="0" fillId="0" borderId="0"/>
    <xf numFmtId="0" fontId="2" fillId="0" borderId="0"/>
    <xf numFmtId="0" fontId="1" fillId="0" borderId="1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3" fillId="0" borderId="0"/>
    <xf numFmtId="0" fontId="15" fillId="0" borderId="0"/>
    <xf numFmtId="0" fontId="12" fillId="0" borderId="0"/>
    <xf numFmtId="9" fontId="12" fillId="0" borderId="0" applyFont="0" applyFill="0" applyBorder="0" applyAlignment="0" applyProtection="0"/>
  </cellStyleXfs>
  <cellXfs count="185">
    <xf numFmtId="0" fontId="0" fillId="0" borderId="0" xfId="0"/>
    <xf numFmtId="0" fontId="0" fillId="0" borderId="0" xfId="0"/>
    <xf numFmtId="0" fontId="3" fillId="0" borderId="0" xfId="2" applyFont="1" applyBorder="1"/>
    <xf numFmtId="0" fontId="4" fillId="0" borderId="0" xfId="0" applyFont="1"/>
    <xf numFmtId="164" fontId="5" fillId="0" borderId="0" xfId="0" applyNumberFormat="1" applyFont="1"/>
    <xf numFmtId="0" fontId="0" fillId="0" borderId="2" xfId="0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165" fontId="0" fillId="0" borderId="0" xfId="3" applyNumberFormat="1" applyFont="1"/>
    <xf numFmtId="0" fontId="7" fillId="0" borderId="0" xfId="1" applyFont="1" applyAlignment="1">
      <alignment horizontal="left"/>
    </xf>
    <xf numFmtId="0" fontId="7" fillId="0" borderId="0" xfId="1" applyFont="1"/>
    <xf numFmtId="166" fontId="0" fillId="0" borderId="2" xfId="0" applyNumberFormat="1" applyBorder="1"/>
    <xf numFmtId="44" fontId="0" fillId="2" borderId="2" xfId="4" applyFont="1" applyFill="1" applyBorder="1"/>
    <xf numFmtId="44" fontId="0" fillId="0" borderId="2" xfId="4" applyFont="1" applyBorder="1"/>
    <xf numFmtId="165" fontId="0" fillId="2" borderId="2" xfId="3" applyNumberFormat="1" applyFont="1" applyFill="1" applyBorder="1"/>
    <xf numFmtId="165" fontId="0" fillId="2" borderId="2" xfId="3" applyNumberFormat="1" applyFont="1" applyFill="1" applyBorder="1" applyAlignment="1">
      <alignment horizontal="right"/>
    </xf>
    <xf numFmtId="165" fontId="0" fillId="0" borderId="2" xfId="3" applyNumberFormat="1" applyFont="1" applyBorder="1"/>
    <xf numFmtId="0" fontId="8" fillId="0" borderId="2" xfId="0" applyFont="1" applyBorder="1"/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/>
    </xf>
    <xf numFmtId="0" fontId="0" fillId="0" borderId="2" xfId="0" applyFont="1" applyBorder="1" applyAlignment="1">
      <alignment vertical="center" wrapText="1"/>
    </xf>
    <xf numFmtId="44" fontId="8" fillId="0" borderId="2" xfId="4" applyFont="1" applyBorder="1"/>
    <xf numFmtId="0" fontId="8" fillId="0" borderId="0" xfId="0" applyFont="1"/>
    <xf numFmtId="0" fontId="0" fillId="0" borderId="2" xfId="0" applyFill="1" applyBorder="1"/>
    <xf numFmtId="44" fontId="0" fillId="0" borderId="2" xfId="4" applyFont="1" applyFill="1" applyBorder="1"/>
    <xf numFmtId="0" fontId="0" fillId="0" borderId="2" xfId="0" applyFill="1" applyBorder="1" applyAlignment="1">
      <alignment horizontal="left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167" fontId="4" fillId="0" borderId="1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2" borderId="2" xfId="0" applyFont="1" applyFill="1" applyBorder="1" applyAlignment="1">
      <alignment horizontal="right"/>
    </xf>
    <xf numFmtId="0" fontId="0" fillId="0" borderId="0" xfId="0" applyAlignment="1">
      <alignment vertical="center"/>
    </xf>
    <xf numFmtId="0" fontId="4" fillId="2" borderId="2" xfId="0" applyFont="1" applyFill="1" applyBorder="1"/>
    <xf numFmtId="44" fontId="4" fillId="2" borderId="2" xfId="4" applyFont="1" applyFill="1" applyBorder="1"/>
    <xf numFmtId="164" fontId="20" fillId="0" borderId="0" xfId="0" applyNumberFormat="1" applyFont="1"/>
    <xf numFmtId="0" fontId="0" fillId="4" borderId="2" xfId="0" applyFill="1" applyBorder="1"/>
    <xf numFmtId="44" fontId="0" fillId="4" borderId="2" xfId="4" applyFont="1" applyFill="1" applyBorder="1"/>
    <xf numFmtId="0" fontId="0" fillId="4" borderId="2" xfId="0" applyFill="1" applyBorder="1" applyAlignment="1">
      <alignment horizontal="left"/>
    </xf>
    <xf numFmtId="0" fontId="3" fillId="0" borderId="0" xfId="2" applyFont="1" applyBorder="1" applyAlignment="1">
      <alignment vertical="center"/>
    </xf>
    <xf numFmtId="0" fontId="16" fillId="0" borderId="0" xfId="0" applyFont="1" applyAlignment="1">
      <alignment vertical="center"/>
    </xf>
    <xf numFmtId="0" fontId="3" fillId="0" borderId="0" xfId="2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0" borderId="2" xfId="0" applyBorder="1" applyAlignment="1">
      <alignment vertical="center"/>
    </xf>
    <xf numFmtId="0" fontId="4" fillId="0" borderId="2" xfId="0" applyFont="1" applyBorder="1" applyAlignment="1">
      <alignment vertical="center"/>
    </xf>
    <xf numFmtId="0" fontId="17" fillId="0" borderId="0" xfId="0" applyFont="1" applyAlignment="1">
      <alignment vertical="center"/>
    </xf>
    <xf numFmtId="1" fontId="12" fillId="0" borderId="0" xfId="0" applyNumberFormat="1" applyFont="1" applyFill="1" applyAlignment="1">
      <alignment horizontal="left" vertical="center"/>
    </xf>
    <xf numFmtId="4" fontId="12" fillId="0" borderId="0" xfId="0" applyNumberFormat="1" applyFont="1" applyAlignment="1">
      <alignment vertical="center"/>
    </xf>
    <xf numFmtId="4" fontId="12" fillId="0" borderId="0" xfId="0" applyNumberFormat="1" applyFont="1" applyFill="1" applyAlignment="1">
      <alignment vertical="center"/>
    </xf>
    <xf numFmtId="168" fontId="12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0" xfId="0" applyFont="1" applyFill="1" applyAlignment="1" applyProtection="1">
      <alignment horizontal="left" vertical="center"/>
    </xf>
    <xf numFmtId="0" fontId="4" fillId="0" borderId="0" xfId="0" applyFont="1" applyAlignment="1">
      <alignment vertical="center"/>
    </xf>
    <xf numFmtId="0" fontId="8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8" fillId="0" borderId="0" xfId="0" applyFont="1" applyFill="1" applyAlignment="1" applyProtection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Alignment="1">
      <alignment vertical="center"/>
    </xf>
    <xf numFmtId="0" fontId="4" fillId="3" borderId="2" xfId="0" applyFont="1" applyFill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165" fontId="4" fillId="0" borderId="0" xfId="3" applyNumberFormat="1" applyFont="1" applyAlignment="1">
      <alignment vertical="center"/>
    </xf>
    <xf numFmtId="165" fontId="6" fillId="0" borderId="0" xfId="3" applyNumberFormat="1" applyFont="1" applyAlignment="1">
      <alignment vertical="center"/>
    </xf>
    <xf numFmtId="0" fontId="0" fillId="2" borderId="2" xfId="0" applyFill="1" applyBorder="1" applyAlignment="1">
      <alignment vertical="center"/>
    </xf>
    <xf numFmtId="0" fontId="10" fillId="2" borderId="2" xfId="0" applyFont="1" applyFill="1" applyBorder="1" applyAlignment="1">
      <alignment horizontal="right" vertical="center"/>
    </xf>
    <xf numFmtId="0" fontId="0" fillId="0" borderId="2" xfId="0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0" fontId="4" fillId="0" borderId="5" xfId="0" applyFont="1" applyBorder="1" applyAlignment="1">
      <alignment vertical="center"/>
    </xf>
    <xf numFmtId="167" fontId="4" fillId="0" borderId="5" xfId="4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67" fontId="4" fillId="0" borderId="6" xfId="4" applyNumberFormat="1" applyFont="1" applyBorder="1" applyAlignment="1">
      <alignment horizontal="center" vertical="center"/>
    </xf>
    <xf numFmtId="167" fontId="0" fillId="0" borderId="2" xfId="4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167" fontId="0" fillId="0" borderId="7" xfId="4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167" fontId="0" fillId="0" borderId="5" xfId="4" applyNumberFormat="1" applyFont="1" applyBorder="1" applyAlignment="1">
      <alignment vertical="center"/>
    </xf>
    <xf numFmtId="167" fontId="4" fillId="0" borderId="6" xfId="4" applyNumberFormat="1" applyFont="1" applyBorder="1" applyAlignment="1">
      <alignment vertical="center"/>
    </xf>
    <xf numFmtId="0" fontId="0" fillId="0" borderId="5" xfId="0" applyFill="1" applyBorder="1" applyAlignment="1">
      <alignment vertical="center"/>
    </xf>
    <xf numFmtId="165" fontId="0" fillId="0" borderId="5" xfId="3" applyNumberFormat="1" applyFont="1" applyBorder="1" applyAlignment="1">
      <alignment vertical="center"/>
    </xf>
    <xf numFmtId="165" fontId="0" fillId="0" borderId="5" xfId="3" quotePrefix="1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167" fontId="6" fillId="0" borderId="11" xfId="4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167" fontId="6" fillId="0" borderId="12" xfId="4" applyNumberFormat="1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167" fontId="4" fillId="0" borderId="14" xfId="4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167" fontId="4" fillId="0" borderId="20" xfId="4" applyNumberFormat="1" applyFont="1" applyBorder="1" applyAlignment="1">
      <alignment horizontal="center" vertical="center"/>
    </xf>
    <xf numFmtId="167" fontId="4" fillId="0" borderId="21" xfId="4" applyNumberFormat="1" applyFont="1" applyBorder="1" applyAlignment="1">
      <alignment horizontal="center" vertical="center"/>
    </xf>
    <xf numFmtId="167" fontId="0" fillId="0" borderId="3" xfId="4" applyNumberFormat="1" applyFont="1" applyBorder="1" applyAlignment="1">
      <alignment vertical="center"/>
    </xf>
    <xf numFmtId="167" fontId="0" fillId="0" borderId="22" xfId="4" applyNumberFormat="1" applyFont="1" applyBorder="1" applyAlignment="1">
      <alignment vertical="center"/>
    </xf>
    <xf numFmtId="167" fontId="0" fillId="0" borderId="20" xfId="4" applyNumberFormat="1" applyFont="1" applyBorder="1" applyAlignment="1">
      <alignment vertical="center"/>
    </xf>
    <xf numFmtId="167" fontId="4" fillId="0" borderId="21" xfId="4" applyNumberFormat="1" applyFont="1" applyBorder="1" applyAlignment="1">
      <alignment vertical="center"/>
    </xf>
    <xf numFmtId="165" fontId="0" fillId="0" borderId="20" xfId="3" quotePrefix="1" applyNumberFormat="1" applyFont="1" applyBorder="1" applyAlignment="1">
      <alignment horizontal="center" vertical="center"/>
    </xf>
    <xf numFmtId="167" fontId="4" fillId="0" borderId="23" xfId="4" applyNumberFormat="1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67" fontId="4" fillId="0" borderId="2" xfId="0" applyNumberFormat="1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0" fillId="0" borderId="0" xfId="0" applyNumberFormat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horizontal="center" vertical="center" wrapText="1"/>
    </xf>
    <xf numFmtId="167" fontId="4" fillId="0" borderId="26" xfId="4" applyNumberFormat="1" applyFont="1" applyBorder="1" applyAlignment="1">
      <alignment horizontal="center" vertical="center"/>
    </xf>
    <xf numFmtId="167" fontId="4" fillId="0" borderId="27" xfId="4" applyNumberFormat="1" applyFont="1" applyBorder="1" applyAlignment="1">
      <alignment horizontal="center" vertical="center"/>
    </xf>
    <xf numFmtId="165" fontId="0" fillId="0" borderId="25" xfId="3" applyNumberFormat="1" applyFont="1" applyBorder="1" applyAlignment="1">
      <alignment vertical="center"/>
    </xf>
    <xf numFmtId="167" fontId="0" fillId="0" borderId="26" xfId="4" applyNumberFormat="1" applyFont="1" applyBorder="1" applyAlignment="1">
      <alignment vertical="center"/>
    </xf>
    <xf numFmtId="167" fontId="4" fillId="0" borderId="27" xfId="4" applyNumberFormat="1" applyFont="1" applyBorder="1" applyAlignment="1">
      <alignment vertical="center"/>
    </xf>
    <xf numFmtId="165" fontId="0" fillId="0" borderId="26" xfId="3" applyNumberFormat="1" applyFont="1" applyBorder="1" applyAlignment="1">
      <alignment vertical="center"/>
    </xf>
    <xf numFmtId="167" fontId="4" fillId="0" borderId="28" xfId="4" applyNumberFormat="1" applyFont="1" applyBorder="1" applyAlignment="1">
      <alignment vertical="center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4" applyNumberFormat="1" applyFont="1" applyBorder="1" applyAlignment="1">
      <alignment horizontal="center" vertical="center"/>
    </xf>
    <xf numFmtId="49" fontId="4" fillId="0" borderId="27" xfId="4" applyNumberFormat="1" applyFont="1" applyBorder="1" applyAlignment="1">
      <alignment horizontal="center" vertical="center"/>
    </xf>
    <xf numFmtId="49" fontId="0" fillId="0" borderId="25" xfId="4" applyNumberFormat="1" applyFont="1" applyBorder="1" applyAlignment="1">
      <alignment vertical="center"/>
    </xf>
    <xf numFmtId="49" fontId="0" fillId="0" borderId="29" xfId="4" applyNumberFormat="1" applyFont="1" applyBorder="1" applyAlignment="1">
      <alignment vertical="center"/>
    </xf>
    <xf numFmtId="49" fontId="0" fillId="0" borderId="26" xfId="4" applyNumberFormat="1" applyFont="1" applyBorder="1" applyAlignment="1">
      <alignment vertical="center"/>
    </xf>
    <xf numFmtId="49" fontId="4" fillId="0" borderId="27" xfId="4" applyNumberFormat="1" applyFont="1" applyBorder="1" applyAlignment="1">
      <alignment vertical="center"/>
    </xf>
    <xf numFmtId="49" fontId="0" fillId="0" borderId="26" xfId="3" applyNumberFormat="1" applyFont="1" applyBorder="1" applyAlignment="1">
      <alignment vertical="center"/>
    </xf>
    <xf numFmtId="49" fontId="4" fillId="0" borderId="28" xfId="4" applyNumberFormat="1" applyFont="1" applyBorder="1" applyAlignment="1">
      <alignment vertical="center"/>
    </xf>
    <xf numFmtId="0" fontId="22" fillId="5" borderId="0" xfId="0" applyFont="1" applyFill="1"/>
    <xf numFmtId="0" fontId="23" fillId="5" borderId="0" xfId="0" applyFont="1" applyFill="1"/>
    <xf numFmtId="0" fontId="0" fillId="5" borderId="0" xfId="0" applyFill="1" applyAlignment="1">
      <alignment horizontal="center"/>
    </xf>
    <xf numFmtId="0" fontId="0" fillId="5" borderId="0" xfId="0" applyFill="1"/>
    <xf numFmtId="0" fontId="21" fillId="5" borderId="0" xfId="0" applyFont="1" applyFill="1"/>
    <xf numFmtId="0" fontId="4" fillId="5" borderId="0" xfId="0" applyFont="1" applyFill="1" applyAlignment="1">
      <alignment horizontal="center"/>
    </xf>
    <xf numFmtId="0" fontId="0" fillId="5" borderId="11" xfId="0" applyFill="1" applyBorder="1" applyAlignment="1">
      <alignment horizontal="left" vertical="center"/>
    </xf>
    <xf numFmtId="0" fontId="0" fillId="5" borderId="2" xfId="0" applyFill="1" applyBorder="1" applyAlignment="1">
      <alignment vertical="center"/>
    </xf>
    <xf numFmtId="10" fontId="0" fillId="5" borderId="2" xfId="3" applyNumberFormat="1" applyFont="1" applyFill="1" applyBorder="1" applyAlignment="1">
      <alignment vertical="center"/>
    </xf>
    <xf numFmtId="166" fontId="0" fillId="0" borderId="0" xfId="0" applyNumberFormat="1"/>
    <xf numFmtId="10" fontId="0" fillId="0" borderId="0" xfId="3" applyNumberFormat="1" applyFont="1"/>
    <xf numFmtId="10" fontId="0" fillId="0" borderId="2" xfId="3" applyNumberFormat="1" applyFont="1" applyBorder="1"/>
    <xf numFmtId="10" fontId="4" fillId="0" borderId="2" xfId="3" applyNumberFormat="1" applyFont="1" applyBorder="1" applyAlignment="1">
      <alignment horizontal="center"/>
    </xf>
    <xf numFmtId="10" fontId="0" fillId="2" borderId="2" xfId="3" applyNumberFormat="1" applyFont="1" applyFill="1" applyBorder="1"/>
    <xf numFmtId="10" fontId="8" fillId="0" borderId="2" xfId="3" applyNumberFormat="1" applyFont="1" applyBorder="1"/>
    <xf numFmtId="10" fontId="4" fillId="2" borderId="2" xfId="3" applyNumberFormat="1" applyFont="1" applyFill="1" applyBorder="1"/>
    <xf numFmtId="10" fontId="0" fillId="0" borderId="0" xfId="0" applyNumberFormat="1"/>
    <xf numFmtId="10" fontId="0" fillId="0" borderId="0" xfId="0" quotePrefix="1" applyNumberFormat="1"/>
    <xf numFmtId="0" fontId="14" fillId="5" borderId="11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vertical="center"/>
    </xf>
    <xf numFmtId="10" fontId="14" fillId="5" borderId="2" xfId="3" applyNumberFormat="1" applyFont="1" applyFill="1" applyBorder="1" applyAlignment="1">
      <alignment vertical="center"/>
    </xf>
    <xf numFmtId="10" fontId="14" fillId="0" borderId="0" xfId="0" quotePrefix="1" applyNumberFormat="1" applyFont="1"/>
    <xf numFmtId="0" fontId="14" fillId="0" borderId="0" xfId="0" applyFont="1"/>
    <xf numFmtId="0" fontId="22" fillId="5" borderId="0" xfId="0" applyFont="1" applyFill="1" applyAlignment="1">
      <alignment horizontal="left" vertical="top" wrapText="1"/>
    </xf>
    <xf numFmtId="0" fontId="22" fillId="5" borderId="30" xfId="0" applyFont="1" applyFill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4" fillId="0" borderId="0" xfId="0" quotePrefix="1" applyFont="1"/>
  </cellXfs>
  <cellStyles count="9">
    <cellStyle name="Currency" xfId="4" builtinId="4"/>
    <cellStyle name="Explanatory Text" xfId="1" builtinId="53"/>
    <cellStyle name="Heading 1" xfId="2" builtinId="16"/>
    <cellStyle name="Normaali_cashflow" xfId="5" xr:uid="{00000000-0005-0000-0000-000003000000}"/>
    <cellStyle name="Normal" xfId="0" builtinId="0"/>
    <cellStyle name="Normal 2" xfId="6" xr:uid="{00000000-0005-0000-0000-000005000000}"/>
    <cellStyle name="Normal 3" xfId="7" xr:uid="{00000000-0005-0000-0000-000006000000}"/>
    <cellStyle name="Percent" xfId="3" builtinId="5"/>
    <cellStyle name="Pourcentage 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695325</xdr:colOff>
      <xdr:row>0</xdr:row>
      <xdr:rowOff>0</xdr:rowOff>
    </xdr:from>
    <xdr:to>
      <xdr:col>7</xdr:col>
      <xdr:colOff>736600</xdr:colOff>
      <xdr:row>6</xdr:row>
      <xdr:rowOff>80628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0"/>
          <a:ext cx="2879725" cy="12807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19051</xdr:colOff>
      <xdr:row>1</xdr:row>
      <xdr:rowOff>76200</xdr:rowOff>
    </xdr:from>
    <xdr:to>
      <xdr:col>3</xdr:col>
      <xdr:colOff>5492751</xdr:colOff>
      <xdr:row>7</xdr:row>
      <xdr:rowOff>142875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19051" y="323850"/>
          <a:ext cx="6673850" cy="1676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This document is a guide to help filling in the summary production budget. It is not a compulsory detailed budget. Its aim is to provide guidance on the allocation of expenses between the different chapters of the summary budget.</a:t>
          </a:r>
          <a:endParaRPr lang="fr-FR" sz="12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Fees &amp; salaries are inclusive of any social charges/fringes or taxes and overtime/extra-days.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Expenses are understood without VAT (except when non recoverable).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Expenses which are not disbursed (deferrals, in-kind contribution, internal invoices…) are listed in a separate document and their total indicated in line 11.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Localisation of expenses is not taken into account.</a:t>
          </a:r>
          <a:endParaRPr lang="fr-FR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"/>
  <sheetViews>
    <sheetView topLeftCell="A55" zoomScale="85" zoomScaleNormal="85" workbookViewId="0">
      <selection activeCell="B83" sqref="B83"/>
    </sheetView>
  </sheetViews>
  <sheetFormatPr defaultColWidth="9.140625" defaultRowHeight="15" x14ac:dyDescent="0.25"/>
  <cols>
    <col min="1" max="1" width="11" customWidth="1"/>
    <col min="2" max="2" width="47.5703125" bestFit="1" customWidth="1"/>
    <col min="3" max="4" width="21.28515625" customWidth="1"/>
    <col min="5" max="5" width="21.28515625" style="1" customWidth="1"/>
    <col min="6" max="7" width="21.28515625" customWidth="1"/>
    <col min="8" max="8" width="12" style="170" customWidth="1"/>
  </cols>
  <sheetData>
    <row r="1" spans="1:11" ht="19.5" x14ac:dyDescent="0.3">
      <c r="A1" s="2" t="s">
        <v>605</v>
      </c>
      <c r="B1" s="1"/>
      <c r="C1" s="1"/>
      <c r="D1" s="1"/>
      <c r="F1" s="1"/>
      <c r="G1" s="1"/>
      <c r="H1" s="164"/>
    </row>
    <row r="2" spans="1:11" x14ac:dyDescent="0.25">
      <c r="A2" s="1"/>
      <c r="B2" s="1"/>
      <c r="C2" s="1"/>
      <c r="D2" s="1"/>
      <c r="F2" s="1"/>
      <c r="G2" s="1"/>
      <c r="H2" s="164"/>
    </row>
    <row r="3" spans="1:11" x14ac:dyDescent="0.25">
      <c r="A3" s="9" t="s">
        <v>82</v>
      </c>
      <c r="B3" s="130"/>
      <c r="C3" s="9"/>
      <c r="D3" s="1"/>
      <c r="F3" s="1"/>
      <c r="G3" s="1"/>
      <c r="H3" s="164"/>
    </row>
    <row r="4" spans="1:11" x14ac:dyDescent="0.25">
      <c r="A4" s="10" t="s">
        <v>83</v>
      </c>
      <c r="B4" s="131"/>
      <c r="C4" s="9"/>
      <c r="D4" s="1"/>
      <c r="F4" s="1"/>
      <c r="G4" s="1"/>
      <c r="H4" s="164"/>
    </row>
    <row r="5" spans="1:11" x14ac:dyDescent="0.25">
      <c r="A5" s="10" t="s">
        <v>85</v>
      </c>
      <c r="B5" s="132"/>
      <c r="C5" s="3"/>
      <c r="D5" s="1"/>
      <c r="F5" s="1"/>
      <c r="G5" s="1"/>
      <c r="H5" s="164"/>
    </row>
    <row r="6" spans="1:11" x14ac:dyDescent="0.25">
      <c r="A6" s="10" t="s">
        <v>84</v>
      </c>
      <c r="B6" s="132"/>
      <c r="C6" s="3"/>
      <c r="D6" s="1"/>
      <c r="F6" s="1"/>
      <c r="G6" s="1"/>
      <c r="H6" s="164"/>
    </row>
    <row r="7" spans="1:11" x14ac:dyDescent="0.25">
      <c r="A7" s="1"/>
      <c r="B7" s="1"/>
      <c r="C7" s="1"/>
      <c r="D7" s="1"/>
      <c r="F7" s="1"/>
      <c r="G7" s="1"/>
      <c r="H7" s="164"/>
    </row>
    <row r="8" spans="1:11" s="1" customFormat="1" x14ac:dyDescent="0.25">
      <c r="A8" s="5"/>
      <c r="B8" s="128" t="s">
        <v>602</v>
      </c>
      <c r="C8" s="129"/>
      <c r="D8" s="129"/>
      <c r="E8" s="129"/>
      <c r="F8" s="129"/>
      <c r="G8" s="16"/>
      <c r="H8" s="165"/>
    </row>
    <row r="9" spans="1:11" s="3" customFormat="1" x14ac:dyDescent="0.25">
      <c r="A9" s="126" t="s">
        <v>0</v>
      </c>
      <c r="B9" s="126" t="s">
        <v>1</v>
      </c>
      <c r="C9" s="127" t="s">
        <v>86</v>
      </c>
      <c r="D9" s="127" t="s">
        <v>87</v>
      </c>
      <c r="E9" s="127" t="s">
        <v>88</v>
      </c>
      <c r="F9" s="127" t="s">
        <v>603</v>
      </c>
      <c r="G9" s="127" t="s">
        <v>3</v>
      </c>
      <c r="H9" s="166" t="s">
        <v>4</v>
      </c>
    </row>
    <row r="10" spans="1:11" x14ac:dyDescent="0.25">
      <c r="A10" s="5" t="s">
        <v>5</v>
      </c>
      <c r="B10" s="5" t="s">
        <v>6</v>
      </c>
      <c r="C10" s="11">
        <v>1</v>
      </c>
      <c r="D10" s="11">
        <v>0</v>
      </c>
      <c r="E10" s="11">
        <v>0</v>
      </c>
      <c r="F10" s="11">
        <v>0</v>
      </c>
      <c r="G10" s="11">
        <f>SUM(C10:F10)</f>
        <v>1</v>
      </c>
      <c r="H10" s="165">
        <f t="shared" ref="H10:H14" si="0">G10/$G$81</f>
        <v>6.9881201956673651E-4</v>
      </c>
      <c r="K10" s="163">
        <f>C10-G10</f>
        <v>0</v>
      </c>
    </row>
    <row r="11" spans="1:11" x14ac:dyDescent="0.25">
      <c r="A11" s="5" t="s">
        <v>7</v>
      </c>
      <c r="B11" s="5" t="s">
        <v>8</v>
      </c>
      <c r="C11" s="11">
        <v>2</v>
      </c>
      <c r="D11" s="11">
        <v>0</v>
      </c>
      <c r="E11" s="11">
        <v>0</v>
      </c>
      <c r="F11" s="11">
        <v>0</v>
      </c>
      <c r="G11" s="11">
        <f>SUM(C11:F11)</f>
        <v>2</v>
      </c>
      <c r="H11" s="165">
        <f t="shared" si="0"/>
        <v>1.397624039133473E-3</v>
      </c>
      <c r="K11" s="163">
        <f t="shared" ref="K11:K74" si="1">C11-G11</f>
        <v>0</v>
      </c>
    </row>
    <row r="12" spans="1:11" x14ac:dyDescent="0.25">
      <c r="A12" s="5" t="s">
        <v>9</v>
      </c>
      <c r="B12" s="5" t="s">
        <v>101</v>
      </c>
      <c r="C12" s="11">
        <v>3</v>
      </c>
      <c r="D12" s="11">
        <v>0</v>
      </c>
      <c r="E12" s="11">
        <v>0</v>
      </c>
      <c r="F12" s="11">
        <v>0</v>
      </c>
      <c r="G12" s="11">
        <f>SUM(C12:F12)</f>
        <v>3</v>
      </c>
      <c r="H12" s="165">
        <f t="shared" si="0"/>
        <v>2.0964360587002098E-3</v>
      </c>
      <c r="K12" s="163">
        <f t="shared" si="1"/>
        <v>0</v>
      </c>
    </row>
    <row r="13" spans="1:11" x14ac:dyDescent="0.25">
      <c r="A13" s="5" t="s">
        <v>11</v>
      </c>
      <c r="B13" s="5" t="s">
        <v>12</v>
      </c>
      <c r="C13" s="11">
        <v>4</v>
      </c>
      <c r="D13" s="11">
        <v>0</v>
      </c>
      <c r="E13" s="11">
        <v>0</v>
      </c>
      <c r="F13" s="11">
        <v>0</v>
      </c>
      <c r="G13" s="11">
        <f>SUM(C13:F13)</f>
        <v>4</v>
      </c>
      <c r="H13" s="165">
        <f t="shared" si="0"/>
        <v>2.7952480782669461E-3</v>
      </c>
      <c r="K13" s="163">
        <f t="shared" si="1"/>
        <v>0</v>
      </c>
    </row>
    <row r="14" spans="1:11" x14ac:dyDescent="0.25">
      <c r="A14" s="5" t="s">
        <v>13</v>
      </c>
      <c r="B14" s="5" t="s">
        <v>112</v>
      </c>
      <c r="C14" s="11">
        <v>5</v>
      </c>
      <c r="D14" s="11">
        <v>0</v>
      </c>
      <c r="E14" s="11">
        <v>0</v>
      </c>
      <c r="F14" s="11">
        <v>0</v>
      </c>
      <c r="G14" s="11">
        <f>SUM(C14:F14)</f>
        <v>5</v>
      </c>
      <c r="H14" s="165">
        <f t="shared" si="0"/>
        <v>3.4940600978336828E-3</v>
      </c>
      <c r="K14" s="163">
        <f t="shared" si="1"/>
        <v>0</v>
      </c>
    </row>
    <row r="15" spans="1:11" x14ac:dyDescent="0.25">
      <c r="A15" s="6"/>
      <c r="B15" s="7" t="s">
        <v>558</v>
      </c>
      <c r="C15" s="12">
        <f>SUM(C10:C14)</f>
        <v>15</v>
      </c>
      <c r="D15" s="12">
        <f>SUM(D10:D14)</f>
        <v>0</v>
      </c>
      <c r="E15" s="12">
        <f>SUM(E10:E14)</f>
        <v>0</v>
      </c>
      <c r="F15" s="12">
        <f>SUM(F10:F14)</f>
        <v>0</v>
      </c>
      <c r="G15" s="12">
        <f>SUM(G10:G14)</f>
        <v>15</v>
      </c>
      <c r="H15" s="167">
        <f>G15/$G$81</f>
        <v>1.0482180293501049E-2</v>
      </c>
      <c r="I15" s="4">
        <f>SUM(C15:F15)</f>
        <v>15</v>
      </c>
      <c r="K15" s="163">
        <f t="shared" si="1"/>
        <v>0</v>
      </c>
    </row>
    <row r="16" spans="1:11" s="3" customFormat="1" x14ac:dyDescent="0.25">
      <c r="A16" s="126" t="s">
        <v>14</v>
      </c>
      <c r="B16" s="126" t="s">
        <v>102</v>
      </c>
      <c r="C16" s="127" t="str">
        <f>C$9</f>
        <v>CO-PRODUCER 1</v>
      </c>
      <c r="D16" s="127" t="str">
        <f>D$9</f>
        <v>CO-PRODUCER 2</v>
      </c>
      <c r="E16" s="127" t="str">
        <f>E$9</f>
        <v>CO-PRODUCER 3</v>
      </c>
      <c r="F16" s="127" t="str">
        <f>F$9</f>
        <v>CO-PRODUCER 4</v>
      </c>
      <c r="G16" s="127" t="s">
        <v>3</v>
      </c>
      <c r="H16" s="166" t="s">
        <v>4</v>
      </c>
      <c r="K16" s="163" t="e">
        <f t="shared" si="1"/>
        <v>#VALUE!</v>
      </c>
    </row>
    <row r="17" spans="1:11" x14ac:dyDescent="0.25">
      <c r="A17" s="5" t="s">
        <v>15</v>
      </c>
      <c r="B17" s="5" t="s">
        <v>124</v>
      </c>
      <c r="C17" s="13">
        <v>6</v>
      </c>
      <c r="D17" s="13"/>
      <c r="E17" s="13"/>
      <c r="F17" s="13"/>
      <c r="G17" s="13">
        <f>SUM(C17:F17)</f>
        <v>6</v>
      </c>
      <c r="H17" s="165">
        <f>G17/$G$81</f>
        <v>4.1928721174004195E-3</v>
      </c>
      <c r="K17" s="163">
        <f t="shared" si="1"/>
        <v>0</v>
      </c>
    </row>
    <row r="18" spans="1:11" x14ac:dyDescent="0.25">
      <c r="A18" s="5" t="s">
        <v>171</v>
      </c>
      <c r="B18" s="5" t="s">
        <v>113</v>
      </c>
      <c r="C18" s="13">
        <v>7</v>
      </c>
      <c r="D18" s="13">
        <v>0</v>
      </c>
      <c r="E18" s="13">
        <v>0</v>
      </c>
      <c r="F18" s="13">
        <v>0</v>
      </c>
      <c r="G18" s="13">
        <f>SUM(C18:F18)</f>
        <v>7</v>
      </c>
      <c r="H18" s="165">
        <f>G18/$G$81</f>
        <v>4.8916841369671558E-3</v>
      </c>
      <c r="K18" s="163">
        <f t="shared" si="1"/>
        <v>0</v>
      </c>
    </row>
    <row r="19" spans="1:11" x14ac:dyDescent="0.25">
      <c r="A19" s="6"/>
      <c r="B19" s="7" t="s">
        <v>558</v>
      </c>
      <c r="C19" s="12">
        <f>SUM(C17:C18)</f>
        <v>13</v>
      </c>
      <c r="D19" s="12">
        <f>SUM(D17:D18)</f>
        <v>0</v>
      </c>
      <c r="E19" s="12">
        <f>SUM(E17:E18)</f>
        <v>0</v>
      </c>
      <c r="F19" s="12">
        <f>SUM(F17:F18)</f>
        <v>0</v>
      </c>
      <c r="G19" s="12">
        <f>SUM(G17:G18)</f>
        <v>13</v>
      </c>
      <c r="H19" s="167">
        <f>G19/$G$81</f>
        <v>9.0845562543675745E-3</v>
      </c>
      <c r="I19" s="4">
        <f>SUM(C19:F19)</f>
        <v>13</v>
      </c>
      <c r="J19" s="1"/>
      <c r="K19" s="163">
        <f t="shared" si="1"/>
        <v>0</v>
      </c>
    </row>
    <row r="20" spans="1:11" s="3" customFormat="1" x14ac:dyDescent="0.25">
      <c r="A20" s="126" t="s">
        <v>17</v>
      </c>
      <c r="B20" s="126" t="s">
        <v>18</v>
      </c>
      <c r="C20" s="127" t="str">
        <f>C$9</f>
        <v>CO-PRODUCER 1</v>
      </c>
      <c r="D20" s="127" t="str">
        <f>D$9</f>
        <v>CO-PRODUCER 2</v>
      </c>
      <c r="E20" s="127" t="str">
        <f>E$9</f>
        <v>CO-PRODUCER 3</v>
      </c>
      <c r="F20" s="127" t="str">
        <f>F$9</f>
        <v>CO-PRODUCER 4</v>
      </c>
      <c r="G20" s="127" t="s">
        <v>3</v>
      </c>
      <c r="H20" s="166" t="s">
        <v>4</v>
      </c>
      <c r="J20" s="1"/>
      <c r="K20" s="163" t="e">
        <f t="shared" si="1"/>
        <v>#VALUE!</v>
      </c>
    </row>
    <row r="21" spans="1:11" x14ac:dyDescent="0.25">
      <c r="A21" s="5" t="s">
        <v>19</v>
      </c>
      <c r="B21" s="5" t="s">
        <v>20</v>
      </c>
      <c r="C21" s="13">
        <v>8</v>
      </c>
      <c r="D21" s="13">
        <v>0</v>
      </c>
      <c r="E21" s="13">
        <v>0</v>
      </c>
      <c r="F21" s="13">
        <v>0</v>
      </c>
      <c r="G21" s="13">
        <f>SUM(C21:F21)</f>
        <v>8</v>
      </c>
      <c r="H21" s="165">
        <f>G21/$G$81</f>
        <v>5.5904961565338921E-3</v>
      </c>
      <c r="J21" s="1"/>
      <c r="K21" s="163">
        <f t="shared" si="1"/>
        <v>0</v>
      </c>
    </row>
    <row r="22" spans="1:11" x14ac:dyDescent="0.25">
      <c r="A22" s="5" t="s">
        <v>21</v>
      </c>
      <c r="B22" s="5" t="s">
        <v>561</v>
      </c>
      <c r="C22" s="13">
        <v>9</v>
      </c>
      <c r="D22" s="13">
        <v>0</v>
      </c>
      <c r="E22" s="13">
        <v>0</v>
      </c>
      <c r="F22" s="13">
        <v>0</v>
      </c>
      <c r="G22" s="13">
        <f>SUM(C22:F22)</f>
        <v>9</v>
      </c>
      <c r="H22" s="165">
        <f>G22/$G$81</f>
        <v>6.2893081761006293E-3</v>
      </c>
      <c r="J22" s="1"/>
      <c r="K22" s="163">
        <f t="shared" si="1"/>
        <v>0</v>
      </c>
    </row>
    <row r="23" spans="1:11" x14ac:dyDescent="0.25">
      <c r="A23" s="5" t="s">
        <v>22</v>
      </c>
      <c r="B23" s="5" t="s">
        <v>23</v>
      </c>
      <c r="C23" s="13">
        <v>10</v>
      </c>
      <c r="D23" s="13">
        <v>0</v>
      </c>
      <c r="E23" s="13">
        <v>0</v>
      </c>
      <c r="F23" s="13">
        <v>0</v>
      </c>
      <c r="G23" s="13">
        <f>SUM(C23:F23)</f>
        <v>10</v>
      </c>
      <c r="H23" s="165">
        <f>G23/$G$81</f>
        <v>6.9881201956673656E-3</v>
      </c>
      <c r="J23" s="1"/>
      <c r="K23" s="163">
        <f t="shared" si="1"/>
        <v>0</v>
      </c>
    </row>
    <row r="24" spans="1:11" s="26" customFormat="1" x14ac:dyDescent="0.25">
      <c r="A24" s="17" t="s">
        <v>556</v>
      </c>
      <c r="B24" s="17" t="s">
        <v>130</v>
      </c>
      <c r="C24" s="25">
        <v>11</v>
      </c>
      <c r="D24" s="25">
        <v>0</v>
      </c>
      <c r="E24" s="25">
        <v>0</v>
      </c>
      <c r="F24" s="25">
        <v>0</v>
      </c>
      <c r="G24" s="25">
        <f>SUM(C24:F24)</f>
        <v>11</v>
      </c>
      <c r="H24" s="168">
        <f>G24/$G$81</f>
        <v>7.6869322152341019E-3</v>
      </c>
      <c r="J24" s="1"/>
      <c r="K24" s="163">
        <f t="shared" si="1"/>
        <v>0</v>
      </c>
    </row>
    <row r="25" spans="1:11" x14ac:dyDescent="0.25">
      <c r="A25" s="6"/>
      <c r="B25" s="7" t="s">
        <v>558</v>
      </c>
      <c r="C25" s="12">
        <f>SUM(C21:C24)</f>
        <v>38</v>
      </c>
      <c r="D25" s="12">
        <f>SUM(D21:D24)</f>
        <v>0</v>
      </c>
      <c r="E25" s="12">
        <f>SUM(E21:E24)</f>
        <v>0</v>
      </c>
      <c r="F25" s="12">
        <f>SUM(F21:F24)</f>
        <v>0</v>
      </c>
      <c r="G25" s="12">
        <f>SUM(G21:G24)</f>
        <v>38</v>
      </c>
      <c r="H25" s="167">
        <f>G25/$G$81</f>
        <v>2.6554856743535988E-2</v>
      </c>
      <c r="I25" s="4">
        <f>SUM(C25:F25)</f>
        <v>38</v>
      </c>
      <c r="J25" s="1"/>
      <c r="K25" s="163">
        <f t="shared" si="1"/>
        <v>0</v>
      </c>
    </row>
    <row r="26" spans="1:11" s="3" customFormat="1" x14ac:dyDescent="0.25">
      <c r="A26" s="126" t="s">
        <v>24</v>
      </c>
      <c r="B26" s="126" t="s">
        <v>25</v>
      </c>
      <c r="C26" s="127" t="str">
        <f>C$9</f>
        <v>CO-PRODUCER 1</v>
      </c>
      <c r="D26" s="127" t="str">
        <f>D$9</f>
        <v>CO-PRODUCER 2</v>
      </c>
      <c r="E26" s="127" t="str">
        <f>E$9</f>
        <v>CO-PRODUCER 3</v>
      </c>
      <c r="F26" s="127" t="str">
        <f>F$9</f>
        <v>CO-PRODUCER 4</v>
      </c>
      <c r="G26" s="127" t="s">
        <v>3</v>
      </c>
      <c r="H26" s="166" t="s">
        <v>4</v>
      </c>
      <c r="J26" s="1"/>
      <c r="K26" s="163" t="e">
        <f t="shared" si="1"/>
        <v>#VALUE!</v>
      </c>
    </row>
    <row r="27" spans="1:11" x14ac:dyDescent="0.25">
      <c r="A27" s="5" t="s">
        <v>26</v>
      </c>
      <c r="B27" s="5" t="s">
        <v>27</v>
      </c>
      <c r="C27" s="13">
        <v>12</v>
      </c>
      <c r="D27" s="13">
        <v>0</v>
      </c>
      <c r="E27" s="13">
        <v>0</v>
      </c>
      <c r="F27" s="13">
        <v>0</v>
      </c>
      <c r="G27" s="13">
        <f t="shared" ref="G27:G39" si="2">SUM(C27:F27)</f>
        <v>12</v>
      </c>
      <c r="H27" s="165">
        <f t="shared" ref="H27:H40" si="3">G27/$G$81</f>
        <v>8.385744234800839E-3</v>
      </c>
      <c r="J27" s="1"/>
      <c r="K27" s="163">
        <f t="shared" si="1"/>
        <v>0</v>
      </c>
    </row>
    <row r="28" spans="1:11" x14ac:dyDescent="0.25">
      <c r="A28" s="5" t="s">
        <v>28</v>
      </c>
      <c r="B28" s="5" t="s">
        <v>29</v>
      </c>
      <c r="C28" s="13">
        <v>13</v>
      </c>
      <c r="D28" s="13">
        <v>0</v>
      </c>
      <c r="E28" s="13">
        <v>0</v>
      </c>
      <c r="F28" s="13">
        <v>0</v>
      </c>
      <c r="G28" s="13">
        <f t="shared" si="2"/>
        <v>13</v>
      </c>
      <c r="H28" s="165">
        <f t="shared" si="3"/>
        <v>9.0845562543675745E-3</v>
      </c>
      <c r="J28" s="1"/>
      <c r="K28" s="163">
        <f t="shared" si="1"/>
        <v>0</v>
      </c>
    </row>
    <row r="29" spans="1:11" x14ac:dyDescent="0.25">
      <c r="A29" s="5" t="s">
        <v>30</v>
      </c>
      <c r="B29" s="5" t="s">
        <v>31</v>
      </c>
      <c r="C29" s="13">
        <v>14</v>
      </c>
      <c r="D29" s="13">
        <v>0</v>
      </c>
      <c r="E29" s="13">
        <v>0</v>
      </c>
      <c r="F29" s="13">
        <v>0</v>
      </c>
      <c r="G29" s="13">
        <f t="shared" si="2"/>
        <v>14</v>
      </c>
      <c r="H29" s="165">
        <f t="shared" si="3"/>
        <v>9.7833682739343116E-3</v>
      </c>
      <c r="J29" s="1"/>
      <c r="K29" s="163">
        <f t="shared" si="1"/>
        <v>0</v>
      </c>
    </row>
    <row r="30" spans="1:11" x14ac:dyDescent="0.25">
      <c r="A30" s="5" t="s">
        <v>32</v>
      </c>
      <c r="B30" s="5" t="s">
        <v>33</v>
      </c>
      <c r="C30" s="13">
        <v>15</v>
      </c>
      <c r="D30" s="13">
        <v>0</v>
      </c>
      <c r="E30" s="13">
        <v>0</v>
      </c>
      <c r="F30" s="13">
        <v>0</v>
      </c>
      <c r="G30" s="13">
        <f t="shared" si="2"/>
        <v>15</v>
      </c>
      <c r="H30" s="165">
        <f t="shared" si="3"/>
        <v>1.0482180293501049E-2</v>
      </c>
      <c r="J30" s="1"/>
      <c r="K30" s="163">
        <f t="shared" si="1"/>
        <v>0</v>
      </c>
    </row>
    <row r="31" spans="1:11" x14ac:dyDescent="0.25">
      <c r="A31" s="5" t="s">
        <v>34</v>
      </c>
      <c r="B31" s="5" t="s">
        <v>37</v>
      </c>
      <c r="C31" s="13">
        <v>16</v>
      </c>
      <c r="D31" s="13">
        <v>0</v>
      </c>
      <c r="E31" s="13">
        <v>0</v>
      </c>
      <c r="F31" s="13">
        <v>0</v>
      </c>
      <c r="G31" s="13">
        <f t="shared" si="2"/>
        <v>16</v>
      </c>
      <c r="H31" s="165">
        <f t="shared" si="3"/>
        <v>1.1180992313067784E-2</v>
      </c>
      <c r="J31" s="1"/>
      <c r="K31" s="163">
        <f t="shared" si="1"/>
        <v>0</v>
      </c>
    </row>
    <row r="32" spans="1:11" x14ac:dyDescent="0.25">
      <c r="A32" s="5" t="s">
        <v>36</v>
      </c>
      <c r="B32" s="5" t="s">
        <v>598</v>
      </c>
      <c r="C32" s="13">
        <v>17</v>
      </c>
      <c r="D32" s="13">
        <v>0</v>
      </c>
      <c r="E32" s="13">
        <v>0</v>
      </c>
      <c r="F32" s="13">
        <v>0</v>
      </c>
      <c r="G32" s="13">
        <f t="shared" si="2"/>
        <v>17</v>
      </c>
      <c r="H32" s="165">
        <f t="shared" si="3"/>
        <v>1.1879804332634521E-2</v>
      </c>
      <c r="J32" s="1"/>
      <c r="K32" s="163">
        <f t="shared" si="1"/>
        <v>0</v>
      </c>
    </row>
    <row r="33" spans="1:11" x14ac:dyDescent="0.25">
      <c r="A33" s="5" t="s">
        <v>38</v>
      </c>
      <c r="B33" s="5" t="s">
        <v>40</v>
      </c>
      <c r="C33" s="13">
        <v>18</v>
      </c>
      <c r="D33" s="13">
        <v>0</v>
      </c>
      <c r="E33" s="13">
        <v>0</v>
      </c>
      <c r="F33" s="13">
        <v>0</v>
      </c>
      <c r="G33" s="13">
        <f t="shared" si="2"/>
        <v>18</v>
      </c>
      <c r="H33" s="165">
        <f t="shared" si="3"/>
        <v>1.2578616352201259E-2</v>
      </c>
      <c r="J33" s="1"/>
      <c r="K33" s="163">
        <f t="shared" si="1"/>
        <v>0</v>
      </c>
    </row>
    <row r="34" spans="1:11" x14ac:dyDescent="0.25">
      <c r="A34" s="5" t="s">
        <v>39</v>
      </c>
      <c r="B34" s="5" t="s">
        <v>42</v>
      </c>
      <c r="C34" s="13">
        <v>19</v>
      </c>
      <c r="D34" s="13">
        <v>0</v>
      </c>
      <c r="E34" s="13">
        <v>0</v>
      </c>
      <c r="F34" s="13">
        <v>0</v>
      </c>
      <c r="G34" s="13">
        <f t="shared" si="2"/>
        <v>19</v>
      </c>
      <c r="H34" s="165">
        <f t="shared" si="3"/>
        <v>1.3277428371767994E-2</v>
      </c>
      <c r="J34" s="1"/>
      <c r="K34" s="163">
        <f t="shared" si="1"/>
        <v>0</v>
      </c>
    </row>
    <row r="35" spans="1:11" x14ac:dyDescent="0.25">
      <c r="A35" s="5" t="s">
        <v>41</v>
      </c>
      <c r="B35" s="5" t="s">
        <v>44</v>
      </c>
      <c r="C35" s="13">
        <v>20</v>
      </c>
      <c r="D35" s="13">
        <v>0</v>
      </c>
      <c r="E35" s="13">
        <v>0</v>
      </c>
      <c r="F35" s="13">
        <v>0</v>
      </c>
      <c r="G35" s="13">
        <f t="shared" si="2"/>
        <v>20</v>
      </c>
      <c r="H35" s="165">
        <f t="shared" si="3"/>
        <v>1.3976240391334731E-2</v>
      </c>
      <c r="J35" s="1"/>
      <c r="K35" s="163">
        <f t="shared" si="1"/>
        <v>0</v>
      </c>
    </row>
    <row r="36" spans="1:11" x14ac:dyDescent="0.25">
      <c r="A36" s="5" t="s">
        <v>43</v>
      </c>
      <c r="B36" s="5" t="s">
        <v>46</v>
      </c>
      <c r="C36" s="13">
        <v>21</v>
      </c>
      <c r="D36" s="13">
        <v>0</v>
      </c>
      <c r="E36" s="13">
        <v>0</v>
      </c>
      <c r="F36" s="13">
        <v>0</v>
      </c>
      <c r="G36" s="13">
        <f t="shared" si="2"/>
        <v>21</v>
      </c>
      <c r="H36" s="165">
        <f t="shared" si="3"/>
        <v>1.4675052410901468E-2</v>
      </c>
      <c r="J36" s="1"/>
      <c r="K36" s="163">
        <f t="shared" si="1"/>
        <v>0</v>
      </c>
    </row>
    <row r="37" spans="1:11" x14ac:dyDescent="0.25">
      <c r="A37" s="5" t="s">
        <v>45</v>
      </c>
      <c r="B37" s="5" t="s">
        <v>48</v>
      </c>
      <c r="C37" s="13">
        <v>22</v>
      </c>
      <c r="D37" s="13">
        <v>0</v>
      </c>
      <c r="E37" s="13">
        <v>0</v>
      </c>
      <c r="F37" s="13">
        <v>0</v>
      </c>
      <c r="G37" s="13">
        <f t="shared" si="2"/>
        <v>22</v>
      </c>
      <c r="H37" s="165">
        <f t="shared" si="3"/>
        <v>1.5373864430468204E-2</v>
      </c>
      <c r="J37" s="1"/>
      <c r="K37" s="163">
        <f t="shared" si="1"/>
        <v>0</v>
      </c>
    </row>
    <row r="38" spans="1:11" x14ac:dyDescent="0.25">
      <c r="A38" s="5" t="s">
        <v>47</v>
      </c>
      <c r="B38" s="5" t="s">
        <v>35</v>
      </c>
      <c r="C38" s="13">
        <v>23</v>
      </c>
      <c r="D38" s="13">
        <v>0</v>
      </c>
      <c r="E38" s="13">
        <v>0</v>
      </c>
      <c r="F38" s="13">
        <v>0</v>
      </c>
      <c r="G38" s="13">
        <f>SUM(C38:F38)</f>
        <v>23</v>
      </c>
      <c r="H38" s="165">
        <f t="shared" si="3"/>
        <v>1.6072676450034941E-2</v>
      </c>
      <c r="J38" s="1"/>
      <c r="K38" s="163">
        <f t="shared" si="1"/>
        <v>0</v>
      </c>
    </row>
    <row r="39" spans="1:11" x14ac:dyDescent="0.25">
      <c r="A39" s="5" t="s">
        <v>49</v>
      </c>
      <c r="B39" s="5" t="s">
        <v>131</v>
      </c>
      <c r="C39" s="13">
        <v>24</v>
      </c>
      <c r="D39" s="13">
        <v>0</v>
      </c>
      <c r="E39" s="13">
        <v>0</v>
      </c>
      <c r="F39" s="13">
        <v>0</v>
      </c>
      <c r="G39" s="13">
        <f t="shared" si="2"/>
        <v>24</v>
      </c>
      <c r="H39" s="165">
        <f t="shared" si="3"/>
        <v>1.6771488469601678E-2</v>
      </c>
      <c r="J39" s="1"/>
      <c r="K39" s="163">
        <f t="shared" si="1"/>
        <v>0</v>
      </c>
    </row>
    <row r="40" spans="1:11" x14ac:dyDescent="0.25">
      <c r="A40" s="6"/>
      <c r="B40" s="7" t="s">
        <v>558</v>
      </c>
      <c r="C40" s="12">
        <f>SUM(C27:C39)</f>
        <v>234</v>
      </c>
      <c r="D40" s="12">
        <f>SUM(D27:D39)</f>
        <v>0</v>
      </c>
      <c r="E40" s="12">
        <f>SUM(E27:E39)</f>
        <v>0</v>
      </c>
      <c r="F40" s="12">
        <f>SUM(F27:F39)</f>
        <v>0</v>
      </c>
      <c r="G40" s="12">
        <f>SUM(G27:G39)</f>
        <v>234</v>
      </c>
      <c r="H40" s="167">
        <f t="shared" si="3"/>
        <v>0.16352201257861634</v>
      </c>
      <c r="I40" s="4">
        <f>SUM(C40:F40)</f>
        <v>234</v>
      </c>
      <c r="J40" s="1"/>
      <c r="K40" s="163">
        <f t="shared" si="1"/>
        <v>0</v>
      </c>
    </row>
    <row r="41" spans="1:11" s="3" customFormat="1" x14ac:dyDescent="0.25">
      <c r="A41" s="125">
        <v>5</v>
      </c>
      <c r="B41" s="126" t="s">
        <v>67</v>
      </c>
      <c r="C41" s="127" t="str">
        <f>C$9</f>
        <v>CO-PRODUCER 1</v>
      </c>
      <c r="D41" s="127" t="str">
        <f>D$9</f>
        <v>CO-PRODUCER 2</v>
      </c>
      <c r="E41" s="127" t="str">
        <f>E$9</f>
        <v>CO-PRODUCER 3</v>
      </c>
      <c r="F41" s="127" t="str">
        <f>F$9</f>
        <v>CO-PRODUCER 4</v>
      </c>
      <c r="G41" s="127" t="s">
        <v>3</v>
      </c>
      <c r="H41" s="166" t="s">
        <v>4</v>
      </c>
      <c r="I41" s="51"/>
      <c r="J41" s="1"/>
      <c r="K41" s="163" t="e">
        <f t="shared" si="1"/>
        <v>#VALUE!</v>
      </c>
    </row>
    <row r="42" spans="1:11" x14ac:dyDescent="0.25">
      <c r="A42" s="5" t="s">
        <v>51</v>
      </c>
      <c r="B42" s="5" t="s">
        <v>69</v>
      </c>
      <c r="C42" s="13">
        <v>25</v>
      </c>
      <c r="D42" s="13">
        <v>0</v>
      </c>
      <c r="E42" s="13">
        <v>0</v>
      </c>
      <c r="F42" s="13">
        <v>0</v>
      </c>
      <c r="G42" s="13">
        <f t="shared" ref="G42:G48" si="4">SUM(C42:F42)</f>
        <v>25</v>
      </c>
      <c r="H42" s="165">
        <f t="shared" ref="H42:H49" si="5">G42/$G$81</f>
        <v>1.7470300489168415E-2</v>
      </c>
      <c r="I42" s="4"/>
      <c r="J42" s="1"/>
      <c r="K42" s="163">
        <f t="shared" si="1"/>
        <v>0</v>
      </c>
    </row>
    <row r="43" spans="1:11" x14ac:dyDescent="0.25">
      <c r="A43" s="5" t="s">
        <v>53</v>
      </c>
      <c r="B43" s="5" t="s">
        <v>71</v>
      </c>
      <c r="C43" s="13">
        <v>26</v>
      </c>
      <c r="D43" s="13">
        <v>0</v>
      </c>
      <c r="E43" s="13">
        <v>0</v>
      </c>
      <c r="F43" s="13">
        <v>0</v>
      </c>
      <c r="G43" s="13">
        <f t="shared" si="4"/>
        <v>26</v>
      </c>
      <c r="H43" s="165">
        <f t="shared" si="5"/>
        <v>1.8169112508735149E-2</v>
      </c>
      <c r="I43" s="4"/>
      <c r="J43" s="1"/>
      <c r="K43" s="163">
        <f t="shared" si="1"/>
        <v>0</v>
      </c>
    </row>
    <row r="44" spans="1:11" x14ac:dyDescent="0.25">
      <c r="A44" s="5" t="s">
        <v>54</v>
      </c>
      <c r="B44" s="5" t="s">
        <v>73</v>
      </c>
      <c r="C44" s="13">
        <v>27</v>
      </c>
      <c r="D44" s="13">
        <v>0</v>
      </c>
      <c r="E44" s="13">
        <v>0</v>
      </c>
      <c r="F44" s="13">
        <v>0</v>
      </c>
      <c r="G44" s="13">
        <f t="shared" si="4"/>
        <v>27</v>
      </c>
      <c r="H44" s="165">
        <f t="shared" si="5"/>
        <v>1.8867924528301886E-2</v>
      </c>
      <c r="I44" s="4"/>
      <c r="J44" s="1"/>
      <c r="K44" s="163">
        <f t="shared" si="1"/>
        <v>0</v>
      </c>
    </row>
    <row r="45" spans="1:11" x14ac:dyDescent="0.25">
      <c r="A45" s="5" t="s">
        <v>55</v>
      </c>
      <c r="B45" s="5" t="s">
        <v>105</v>
      </c>
      <c r="C45" s="13">
        <v>28</v>
      </c>
      <c r="D45" s="13">
        <v>0</v>
      </c>
      <c r="E45" s="13">
        <v>0</v>
      </c>
      <c r="F45" s="13">
        <v>0</v>
      </c>
      <c r="G45" s="13">
        <f t="shared" si="4"/>
        <v>28</v>
      </c>
      <c r="H45" s="165">
        <f t="shared" si="5"/>
        <v>1.9566736547868623E-2</v>
      </c>
      <c r="I45" s="4"/>
      <c r="J45" s="1"/>
      <c r="K45" s="163">
        <f t="shared" si="1"/>
        <v>0</v>
      </c>
    </row>
    <row r="46" spans="1:11" x14ac:dyDescent="0.25">
      <c r="A46" s="5" t="s">
        <v>56</v>
      </c>
      <c r="B46" s="5" t="s">
        <v>76</v>
      </c>
      <c r="C46" s="13">
        <v>29</v>
      </c>
      <c r="D46" s="13">
        <v>0</v>
      </c>
      <c r="E46" s="13">
        <v>0</v>
      </c>
      <c r="F46" s="13">
        <v>0</v>
      </c>
      <c r="G46" s="13">
        <f t="shared" si="4"/>
        <v>29</v>
      </c>
      <c r="H46" s="165">
        <f t="shared" si="5"/>
        <v>2.026554856743536E-2</v>
      </c>
      <c r="I46" s="4"/>
      <c r="J46" s="1"/>
      <c r="K46" s="163">
        <f t="shared" si="1"/>
        <v>0</v>
      </c>
    </row>
    <row r="47" spans="1:11" x14ac:dyDescent="0.25">
      <c r="A47" s="5" t="s">
        <v>58</v>
      </c>
      <c r="B47" s="5" t="s">
        <v>78</v>
      </c>
      <c r="C47" s="13">
        <v>30</v>
      </c>
      <c r="D47" s="13">
        <v>0</v>
      </c>
      <c r="E47" s="13">
        <v>0</v>
      </c>
      <c r="F47" s="13">
        <v>0</v>
      </c>
      <c r="G47" s="13">
        <f t="shared" si="4"/>
        <v>30</v>
      </c>
      <c r="H47" s="165">
        <f t="shared" si="5"/>
        <v>2.0964360587002098E-2</v>
      </c>
      <c r="I47" s="4"/>
      <c r="J47" s="1"/>
      <c r="K47" s="163">
        <f t="shared" si="1"/>
        <v>0</v>
      </c>
    </row>
    <row r="48" spans="1:11" x14ac:dyDescent="0.25">
      <c r="A48" s="5" t="s">
        <v>106</v>
      </c>
      <c r="B48" s="5" t="s">
        <v>132</v>
      </c>
      <c r="C48" s="13">
        <v>31</v>
      </c>
      <c r="D48" s="13"/>
      <c r="E48" s="13"/>
      <c r="F48" s="13"/>
      <c r="G48" s="13">
        <f t="shared" si="4"/>
        <v>31</v>
      </c>
      <c r="H48" s="165">
        <f t="shared" si="5"/>
        <v>2.1663172606568831E-2</v>
      </c>
      <c r="I48" s="4"/>
      <c r="J48" s="1"/>
      <c r="K48" s="163">
        <f t="shared" si="1"/>
        <v>0</v>
      </c>
    </row>
    <row r="49" spans="1:11" x14ac:dyDescent="0.25">
      <c r="A49" s="6"/>
      <c r="B49" s="7" t="s">
        <v>558</v>
      </c>
      <c r="C49" s="12">
        <f>SUM(C42:C48)</f>
        <v>196</v>
      </c>
      <c r="D49" s="12">
        <f>SUM(D42:D47)</f>
        <v>0</v>
      </c>
      <c r="E49" s="12">
        <f>SUM(E42:E47)</f>
        <v>0</v>
      </c>
      <c r="F49" s="12">
        <f>SUM(F42:F47)</f>
        <v>0</v>
      </c>
      <c r="G49" s="12">
        <f>SUM(G42:G48)</f>
        <v>196</v>
      </c>
      <c r="H49" s="167">
        <f t="shared" si="5"/>
        <v>0.13696715583508037</v>
      </c>
      <c r="I49" s="4"/>
      <c r="J49" s="1"/>
      <c r="K49" s="163">
        <f t="shared" si="1"/>
        <v>0</v>
      </c>
    </row>
    <row r="50" spans="1:11" s="3" customFormat="1" x14ac:dyDescent="0.25">
      <c r="A50" s="125">
        <v>6</v>
      </c>
      <c r="B50" s="126" t="s">
        <v>50</v>
      </c>
      <c r="C50" s="127" t="str">
        <f>C$9</f>
        <v>CO-PRODUCER 1</v>
      </c>
      <c r="D50" s="127" t="str">
        <f>D$9</f>
        <v>CO-PRODUCER 2</v>
      </c>
      <c r="E50" s="127" t="str">
        <f>E$9</f>
        <v>CO-PRODUCER 3</v>
      </c>
      <c r="F50" s="127" t="str">
        <f>F$9</f>
        <v>CO-PRODUCER 4</v>
      </c>
      <c r="G50" s="127" t="s">
        <v>3</v>
      </c>
      <c r="H50" s="166" t="s">
        <v>4</v>
      </c>
      <c r="J50" s="1"/>
      <c r="K50" s="163" t="e">
        <f t="shared" si="1"/>
        <v>#VALUE!</v>
      </c>
    </row>
    <row r="51" spans="1:11" x14ac:dyDescent="0.25">
      <c r="A51" s="5" t="s">
        <v>60</v>
      </c>
      <c r="B51" s="5" t="s">
        <v>577</v>
      </c>
      <c r="C51" s="13">
        <v>32</v>
      </c>
      <c r="D51" s="13">
        <v>0</v>
      </c>
      <c r="E51" s="13">
        <v>0</v>
      </c>
      <c r="F51" s="13">
        <v>0</v>
      </c>
      <c r="G51" s="13">
        <f t="shared" ref="G51:G59" si="6">SUM(C51:F51)</f>
        <v>32</v>
      </c>
      <c r="H51" s="165">
        <f t="shared" ref="H51:H60" si="7">G51/$G$81</f>
        <v>2.2361984626135568E-2</v>
      </c>
      <c r="J51" s="1"/>
      <c r="K51" s="163">
        <f t="shared" si="1"/>
        <v>0</v>
      </c>
    </row>
    <row r="52" spans="1:11" x14ac:dyDescent="0.25">
      <c r="A52" s="5" t="s">
        <v>61</v>
      </c>
      <c r="B52" s="5" t="s">
        <v>110</v>
      </c>
      <c r="C52" s="13">
        <v>33</v>
      </c>
      <c r="D52" s="13">
        <v>0</v>
      </c>
      <c r="E52" s="13">
        <v>0</v>
      </c>
      <c r="F52" s="13">
        <v>0</v>
      </c>
      <c r="G52" s="13">
        <f>SUM(C52:F52)</f>
        <v>33</v>
      </c>
      <c r="H52" s="165">
        <f t="shared" si="7"/>
        <v>2.3060796645702306E-2</v>
      </c>
      <c r="J52" s="1"/>
      <c r="K52" s="163">
        <f t="shared" si="1"/>
        <v>0</v>
      </c>
    </row>
    <row r="53" spans="1:11" x14ac:dyDescent="0.25">
      <c r="A53" s="5" t="s">
        <v>63</v>
      </c>
      <c r="B53" s="5" t="s">
        <v>10</v>
      </c>
      <c r="C53" s="13">
        <v>34</v>
      </c>
      <c r="D53" s="13">
        <v>0</v>
      </c>
      <c r="E53" s="13">
        <v>0</v>
      </c>
      <c r="F53" s="13">
        <v>0</v>
      </c>
      <c r="G53" s="13">
        <f>SUM(C53:F53)</f>
        <v>34</v>
      </c>
      <c r="H53" s="165">
        <f t="shared" si="7"/>
        <v>2.3759608665269043E-2</v>
      </c>
      <c r="J53" s="1"/>
      <c r="K53" s="163">
        <f t="shared" si="1"/>
        <v>0</v>
      </c>
    </row>
    <row r="54" spans="1:11" x14ac:dyDescent="0.25">
      <c r="A54" s="5" t="s">
        <v>64</v>
      </c>
      <c r="B54" s="5" t="s">
        <v>481</v>
      </c>
      <c r="C54" s="13">
        <v>35</v>
      </c>
      <c r="D54" s="13">
        <v>0</v>
      </c>
      <c r="E54" s="13">
        <v>0</v>
      </c>
      <c r="F54" s="13">
        <v>0</v>
      </c>
      <c r="G54" s="13">
        <f>SUM(C54:F54)</f>
        <v>35</v>
      </c>
      <c r="H54" s="165">
        <f t="shared" si="7"/>
        <v>2.445842068483578E-2</v>
      </c>
      <c r="J54" s="1"/>
      <c r="K54" s="163">
        <f t="shared" si="1"/>
        <v>0</v>
      </c>
    </row>
    <row r="55" spans="1:11" x14ac:dyDescent="0.25">
      <c r="A55" s="5" t="s">
        <v>65</v>
      </c>
      <c r="B55" s="5" t="s">
        <v>52</v>
      </c>
      <c r="C55" s="13">
        <v>36</v>
      </c>
      <c r="D55" s="13">
        <v>0</v>
      </c>
      <c r="E55" s="13">
        <v>0</v>
      </c>
      <c r="F55" s="13">
        <v>0</v>
      </c>
      <c r="G55" s="13">
        <f>SUM(C55:F55)</f>
        <v>36</v>
      </c>
      <c r="H55" s="165">
        <f t="shared" si="7"/>
        <v>2.5157232704402517E-2</v>
      </c>
      <c r="J55" s="1"/>
      <c r="K55" s="163">
        <f t="shared" si="1"/>
        <v>0</v>
      </c>
    </row>
    <row r="56" spans="1:11" x14ac:dyDescent="0.25">
      <c r="A56" s="5" t="s">
        <v>66</v>
      </c>
      <c r="B56" s="5" t="s">
        <v>114</v>
      </c>
      <c r="C56" s="13">
        <v>37</v>
      </c>
      <c r="D56" s="13">
        <v>0</v>
      </c>
      <c r="E56" s="13">
        <v>0</v>
      </c>
      <c r="F56" s="13">
        <v>0</v>
      </c>
      <c r="G56" s="13">
        <f t="shared" si="6"/>
        <v>37</v>
      </c>
      <c r="H56" s="165">
        <f t="shared" si="7"/>
        <v>2.5856044723969251E-2</v>
      </c>
      <c r="J56" s="1"/>
      <c r="K56" s="163">
        <f t="shared" si="1"/>
        <v>0</v>
      </c>
    </row>
    <row r="57" spans="1:11" x14ac:dyDescent="0.25">
      <c r="A57" s="5" t="s">
        <v>89</v>
      </c>
      <c r="B57" s="5" t="s">
        <v>109</v>
      </c>
      <c r="C57" s="13">
        <v>38</v>
      </c>
      <c r="D57" s="13">
        <v>0</v>
      </c>
      <c r="E57" s="13">
        <v>0</v>
      </c>
      <c r="F57" s="13">
        <v>0</v>
      </c>
      <c r="G57" s="13">
        <f t="shared" si="6"/>
        <v>38</v>
      </c>
      <c r="H57" s="165">
        <f t="shared" si="7"/>
        <v>2.6554856743535988E-2</v>
      </c>
      <c r="J57" s="1"/>
      <c r="K57" s="163">
        <f t="shared" si="1"/>
        <v>0</v>
      </c>
    </row>
    <row r="58" spans="1:11" x14ac:dyDescent="0.25">
      <c r="A58" s="5" t="s">
        <v>111</v>
      </c>
      <c r="B58" s="5" t="s">
        <v>57</v>
      </c>
      <c r="C58" s="13">
        <v>39</v>
      </c>
      <c r="D58" s="13">
        <v>0</v>
      </c>
      <c r="E58" s="13">
        <v>0</v>
      </c>
      <c r="F58" s="13">
        <v>0</v>
      </c>
      <c r="G58" s="13">
        <f t="shared" si="6"/>
        <v>39</v>
      </c>
      <c r="H58" s="165">
        <f t="shared" si="7"/>
        <v>2.7253668763102725E-2</v>
      </c>
      <c r="J58" s="1"/>
      <c r="K58" s="163">
        <f t="shared" si="1"/>
        <v>0</v>
      </c>
    </row>
    <row r="59" spans="1:11" x14ac:dyDescent="0.25">
      <c r="A59" s="5" t="s">
        <v>599</v>
      </c>
      <c r="B59" s="5" t="s">
        <v>133</v>
      </c>
      <c r="C59" s="13">
        <v>40</v>
      </c>
      <c r="D59" s="13">
        <v>0</v>
      </c>
      <c r="E59" s="13">
        <v>0</v>
      </c>
      <c r="F59" s="13">
        <v>0</v>
      </c>
      <c r="G59" s="13">
        <f t="shared" si="6"/>
        <v>40</v>
      </c>
      <c r="H59" s="165">
        <f t="shared" si="7"/>
        <v>2.7952480782669462E-2</v>
      </c>
      <c r="J59" s="1"/>
      <c r="K59" s="163">
        <f t="shared" si="1"/>
        <v>0</v>
      </c>
    </row>
    <row r="60" spans="1:11" x14ac:dyDescent="0.25">
      <c r="A60" s="6"/>
      <c r="B60" s="7" t="s">
        <v>558</v>
      </c>
      <c r="C60" s="12">
        <f>SUM(C51:C59)</f>
        <v>324</v>
      </c>
      <c r="D60" s="12">
        <f>SUM(D51:D59)</f>
        <v>0</v>
      </c>
      <c r="E60" s="12">
        <f>SUM(E51:E59)</f>
        <v>0</v>
      </c>
      <c r="F60" s="12">
        <f>SUM(F51:F59)</f>
        <v>0</v>
      </c>
      <c r="G60" s="12">
        <f>SUM(G51:G59)</f>
        <v>324</v>
      </c>
      <c r="H60" s="167">
        <f t="shared" si="7"/>
        <v>0.22641509433962265</v>
      </c>
      <c r="I60" s="4">
        <f>SUM(C60:F60)</f>
        <v>324</v>
      </c>
      <c r="J60" s="1"/>
      <c r="K60" s="163">
        <f t="shared" si="1"/>
        <v>0</v>
      </c>
    </row>
    <row r="61" spans="1:11" s="3" customFormat="1" x14ac:dyDescent="0.25">
      <c r="A61" s="125">
        <v>7</v>
      </c>
      <c r="B61" s="126" t="s">
        <v>59</v>
      </c>
      <c r="C61" s="127" t="str">
        <f>C$9</f>
        <v>CO-PRODUCER 1</v>
      </c>
      <c r="D61" s="127" t="str">
        <f>D$9</f>
        <v>CO-PRODUCER 2</v>
      </c>
      <c r="E61" s="127" t="str">
        <f>E$9</f>
        <v>CO-PRODUCER 3</v>
      </c>
      <c r="F61" s="127" t="str">
        <f>F$9</f>
        <v>CO-PRODUCER 4</v>
      </c>
      <c r="G61" s="127" t="s">
        <v>3</v>
      </c>
      <c r="H61" s="166" t="s">
        <v>4</v>
      </c>
      <c r="J61" s="1"/>
      <c r="K61" s="163" t="e">
        <f t="shared" si="1"/>
        <v>#VALUE!</v>
      </c>
    </row>
    <row r="62" spans="1:11" x14ac:dyDescent="0.25">
      <c r="A62" s="5" t="s">
        <v>68</v>
      </c>
      <c r="B62" s="5" t="s">
        <v>104</v>
      </c>
      <c r="C62" s="13">
        <v>41</v>
      </c>
      <c r="D62" s="13">
        <v>0</v>
      </c>
      <c r="E62" s="13">
        <v>0</v>
      </c>
      <c r="F62" s="13">
        <v>0</v>
      </c>
      <c r="G62" s="13">
        <f t="shared" ref="G62:G68" si="8">SUM(C62:F62)</f>
        <v>41</v>
      </c>
      <c r="H62" s="165">
        <f t="shared" ref="H62:H74" si="9">G62/$G$81</f>
        <v>2.8651292802236199E-2</v>
      </c>
      <c r="J62" s="1"/>
      <c r="K62" s="163">
        <f t="shared" si="1"/>
        <v>0</v>
      </c>
    </row>
    <row r="63" spans="1:11" x14ac:dyDescent="0.25">
      <c r="A63" s="5" t="s">
        <v>70</v>
      </c>
      <c r="B63" s="5" t="s">
        <v>62</v>
      </c>
      <c r="C63" s="13">
        <v>42</v>
      </c>
      <c r="D63" s="13">
        <v>0</v>
      </c>
      <c r="E63" s="13">
        <v>0</v>
      </c>
      <c r="F63" s="13">
        <v>0</v>
      </c>
      <c r="G63" s="13">
        <f t="shared" si="8"/>
        <v>42</v>
      </c>
      <c r="H63" s="165">
        <f t="shared" si="9"/>
        <v>2.9350104821802937E-2</v>
      </c>
      <c r="J63" s="1"/>
      <c r="K63" s="163">
        <f t="shared" si="1"/>
        <v>0</v>
      </c>
    </row>
    <row r="64" spans="1:11" x14ac:dyDescent="0.25">
      <c r="A64" s="5" t="s">
        <v>72</v>
      </c>
      <c r="B64" s="17" t="s">
        <v>90</v>
      </c>
      <c r="C64" s="13">
        <v>43</v>
      </c>
      <c r="D64" s="13">
        <v>0</v>
      </c>
      <c r="E64" s="13">
        <v>0</v>
      </c>
      <c r="F64" s="13">
        <v>0</v>
      </c>
      <c r="G64" s="13">
        <f>SUM(C64:F64)</f>
        <v>43</v>
      </c>
      <c r="H64" s="165">
        <f t="shared" si="9"/>
        <v>3.004891684136967E-2</v>
      </c>
      <c r="J64" s="1"/>
      <c r="K64" s="163">
        <f t="shared" si="1"/>
        <v>0</v>
      </c>
    </row>
    <row r="65" spans="1:11" x14ac:dyDescent="0.25">
      <c r="A65" s="5" t="s">
        <v>74</v>
      </c>
      <c r="B65" s="17" t="s">
        <v>584</v>
      </c>
      <c r="C65" s="13">
        <v>44</v>
      </c>
      <c r="D65" s="13">
        <v>0</v>
      </c>
      <c r="E65" s="13">
        <v>0</v>
      </c>
      <c r="F65" s="13">
        <v>0</v>
      </c>
      <c r="G65" s="13">
        <f t="shared" si="8"/>
        <v>44</v>
      </c>
      <c r="H65" s="165">
        <f t="shared" si="9"/>
        <v>3.0747728860936407E-2</v>
      </c>
      <c r="J65" s="1"/>
      <c r="K65" s="163">
        <f t="shared" si="1"/>
        <v>0</v>
      </c>
    </row>
    <row r="66" spans="1:11" x14ac:dyDescent="0.25">
      <c r="A66" s="5" t="s">
        <v>75</v>
      </c>
      <c r="B66" s="17" t="s">
        <v>115</v>
      </c>
      <c r="C66" s="13">
        <v>45</v>
      </c>
      <c r="D66" s="13">
        <v>0</v>
      </c>
      <c r="E66" s="13">
        <v>0</v>
      </c>
      <c r="F66" s="13">
        <v>0</v>
      </c>
      <c r="G66" s="13">
        <f t="shared" si="8"/>
        <v>45</v>
      </c>
      <c r="H66" s="165">
        <f t="shared" si="9"/>
        <v>3.1446540880503145E-2</v>
      </c>
      <c r="J66" s="1"/>
      <c r="K66" s="163">
        <f t="shared" si="1"/>
        <v>0</v>
      </c>
    </row>
    <row r="67" spans="1:11" x14ac:dyDescent="0.25">
      <c r="A67" s="5" t="s">
        <v>77</v>
      </c>
      <c r="B67" s="17" t="s">
        <v>129</v>
      </c>
      <c r="C67" s="13">
        <v>46</v>
      </c>
      <c r="D67" s="13">
        <v>0</v>
      </c>
      <c r="E67" s="13">
        <v>0</v>
      </c>
      <c r="F67" s="13">
        <v>0</v>
      </c>
      <c r="G67" s="13">
        <f t="shared" si="8"/>
        <v>46</v>
      </c>
      <c r="H67" s="165">
        <f t="shared" si="9"/>
        <v>3.2145352900069882E-2</v>
      </c>
      <c r="J67" s="1"/>
      <c r="K67" s="163">
        <f t="shared" si="1"/>
        <v>0</v>
      </c>
    </row>
    <row r="68" spans="1:11" x14ac:dyDescent="0.25">
      <c r="A68" s="5" t="s">
        <v>79</v>
      </c>
      <c r="B68" s="17" t="s">
        <v>134</v>
      </c>
      <c r="C68" s="13">
        <v>47</v>
      </c>
      <c r="D68" s="13">
        <v>0</v>
      </c>
      <c r="E68" s="13">
        <v>0</v>
      </c>
      <c r="F68" s="13">
        <v>0</v>
      </c>
      <c r="G68" s="13">
        <f t="shared" si="8"/>
        <v>47</v>
      </c>
      <c r="H68" s="165">
        <f t="shared" si="9"/>
        <v>3.2844164919636619E-2</v>
      </c>
      <c r="J68" s="1"/>
      <c r="K68" s="163">
        <f t="shared" si="1"/>
        <v>0</v>
      </c>
    </row>
    <row r="69" spans="1:11" x14ac:dyDescent="0.25">
      <c r="A69" s="6"/>
      <c r="B69" s="7" t="s">
        <v>558</v>
      </c>
      <c r="C69" s="12">
        <f>SUM(C62:C68)</f>
        <v>308</v>
      </c>
      <c r="D69" s="12">
        <f>SUM(D62:D68)</f>
        <v>0</v>
      </c>
      <c r="E69" s="12">
        <f>SUM(E62:E68)</f>
        <v>0</v>
      </c>
      <c r="F69" s="12">
        <f>SUM(F62:F68)</f>
        <v>0</v>
      </c>
      <c r="G69" s="12">
        <f>SUM(G62:G68)</f>
        <v>308</v>
      </c>
      <c r="H69" s="167">
        <f t="shared" si="9"/>
        <v>0.21523410202655485</v>
      </c>
      <c r="I69" s="4">
        <f>SUM(C69:F69)</f>
        <v>308</v>
      </c>
      <c r="J69" s="1"/>
      <c r="K69" s="163">
        <f t="shared" si="1"/>
        <v>0</v>
      </c>
    </row>
    <row r="70" spans="1:11" s="3" customFormat="1" x14ac:dyDescent="0.25">
      <c r="A70" s="49"/>
      <c r="B70" s="47" t="s">
        <v>600</v>
      </c>
      <c r="C70" s="50">
        <f>+C69+C60+C49+C40+C25+C19+C15</f>
        <v>1128</v>
      </c>
      <c r="D70" s="50">
        <f>+D69+D60+D49+D40+D25+D19+D15</f>
        <v>0</v>
      </c>
      <c r="E70" s="50">
        <f>+E69+E60+E49+E40+E25+E19+E15</f>
        <v>0</v>
      </c>
      <c r="F70" s="50">
        <f>+F69+F60+F49+F40+F25+F19+F15</f>
        <v>0</v>
      </c>
      <c r="G70" s="50">
        <f>+G69+G60+G49+G40+G25+G19+G15</f>
        <v>1128</v>
      </c>
      <c r="H70" s="169">
        <f t="shared" si="9"/>
        <v>0.7882599580712788</v>
      </c>
      <c r="I70" s="51"/>
      <c r="J70" s="1"/>
      <c r="K70" s="163">
        <f t="shared" si="1"/>
        <v>0</v>
      </c>
    </row>
    <row r="71" spans="1:11" x14ac:dyDescent="0.25">
      <c r="A71" s="5"/>
      <c r="B71" s="5"/>
      <c r="C71" s="127" t="str">
        <f>C$9</f>
        <v>CO-PRODUCER 1</v>
      </c>
      <c r="D71" s="127" t="str">
        <f>D$9</f>
        <v>CO-PRODUCER 2</v>
      </c>
      <c r="E71" s="127" t="str">
        <f>E$9</f>
        <v>CO-PRODUCER 3</v>
      </c>
      <c r="F71" s="127" t="str">
        <f>F$9</f>
        <v>CO-PRODUCER 4</v>
      </c>
      <c r="G71" s="127" t="s">
        <v>3</v>
      </c>
      <c r="H71" s="166" t="s">
        <v>4</v>
      </c>
      <c r="J71" s="1"/>
      <c r="K71" s="163" t="e">
        <f t="shared" si="1"/>
        <v>#VALUE!</v>
      </c>
    </row>
    <row r="72" spans="1:11" x14ac:dyDescent="0.25">
      <c r="A72" s="5" t="s">
        <v>116</v>
      </c>
      <c r="B72" s="5" t="s">
        <v>80</v>
      </c>
      <c r="C72" s="13">
        <v>48</v>
      </c>
      <c r="D72" s="13">
        <v>0</v>
      </c>
      <c r="E72" s="13">
        <v>0</v>
      </c>
      <c r="F72" s="13">
        <v>0</v>
      </c>
      <c r="G72" s="13">
        <f>SUM(C72:F72)</f>
        <v>48</v>
      </c>
      <c r="H72" s="165">
        <f t="shared" si="9"/>
        <v>3.3542976939203356E-2</v>
      </c>
      <c r="J72" s="1"/>
      <c r="K72" s="163">
        <f t="shared" si="1"/>
        <v>0</v>
      </c>
    </row>
    <row r="73" spans="1:11" x14ac:dyDescent="0.25">
      <c r="A73" s="27" t="s">
        <v>119</v>
      </c>
      <c r="B73" s="27" t="s">
        <v>103</v>
      </c>
      <c r="C73" s="28">
        <v>49</v>
      </c>
      <c r="D73" s="28">
        <v>0</v>
      </c>
      <c r="E73" s="28">
        <v>0</v>
      </c>
      <c r="F73" s="28">
        <v>0</v>
      </c>
      <c r="G73" s="28">
        <f>SUM(C73:F73)</f>
        <v>49</v>
      </c>
      <c r="H73" s="165">
        <f t="shared" si="9"/>
        <v>3.4241788958770093E-2</v>
      </c>
      <c r="J73" s="1"/>
      <c r="K73" s="163">
        <f t="shared" si="1"/>
        <v>0</v>
      </c>
    </row>
    <row r="74" spans="1:11" x14ac:dyDescent="0.25">
      <c r="A74" s="29">
        <v>10</v>
      </c>
      <c r="B74" s="27" t="s">
        <v>81</v>
      </c>
      <c r="C74" s="28">
        <v>50</v>
      </c>
      <c r="D74" s="28">
        <v>0</v>
      </c>
      <c r="E74" s="28">
        <v>0</v>
      </c>
      <c r="F74" s="28">
        <v>0</v>
      </c>
      <c r="G74" s="28">
        <f>SUM(C74:F74)</f>
        <v>50</v>
      </c>
      <c r="H74" s="165">
        <f t="shared" si="9"/>
        <v>3.494060097833683E-2</v>
      </c>
      <c r="J74" s="1"/>
      <c r="K74" s="163">
        <f t="shared" si="1"/>
        <v>0</v>
      </c>
    </row>
    <row r="75" spans="1:11" x14ac:dyDescent="0.25">
      <c r="A75" s="6"/>
      <c r="B75" s="7" t="s">
        <v>558</v>
      </c>
      <c r="C75" s="12">
        <f>SUM(C72:C74)</f>
        <v>147</v>
      </c>
      <c r="D75" s="12">
        <f>SUM(D72:D74)</f>
        <v>0</v>
      </c>
      <c r="E75" s="12">
        <f>SUM(E72:E74)</f>
        <v>0</v>
      </c>
      <c r="F75" s="12">
        <f>SUM(F72:F74)</f>
        <v>0</v>
      </c>
      <c r="G75" s="12">
        <f>SUM(G72:G74)</f>
        <v>147</v>
      </c>
      <c r="H75" s="167">
        <f>G75/$G$81</f>
        <v>0.10272536687631027</v>
      </c>
      <c r="I75" s="4">
        <f>SUM(C75:F75)</f>
        <v>147</v>
      </c>
      <c r="J75" s="1"/>
      <c r="K75" s="163">
        <f t="shared" ref="K75:K82" si="10">C75-G75</f>
        <v>0</v>
      </c>
    </row>
    <row r="76" spans="1:11" s="3" customFormat="1" x14ac:dyDescent="0.25">
      <c r="A76" s="49"/>
      <c r="B76" s="47" t="s">
        <v>557</v>
      </c>
      <c r="C76" s="50">
        <f>C75+C70</f>
        <v>1275</v>
      </c>
      <c r="D76" s="50">
        <f>D75+D70</f>
        <v>0</v>
      </c>
      <c r="E76" s="50">
        <f>E75+E70</f>
        <v>0</v>
      </c>
      <c r="F76" s="50">
        <f>F75+F70</f>
        <v>0</v>
      </c>
      <c r="G76" s="50">
        <f>G75+G70</f>
        <v>1275</v>
      </c>
      <c r="H76" s="169">
        <f>G76/$G$81</f>
        <v>0.89098532494758909</v>
      </c>
      <c r="I76" s="51"/>
      <c r="J76" s="1"/>
      <c r="K76" s="163">
        <f t="shared" si="10"/>
        <v>0</v>
      </c>
    </row>
    <row r="77" spans="1:11" x14ac:dyDescent="0.25">
      <c r="A77" s="52" t="s">
        <v>117</v>
      </c>
      <c r="B77" s="52" t="s">
        <v>118</v>
      </c>
      <c r="C77" s="53">
        <v>51</v>
      </c>
      <c r="D77" s="53">
        <v>0</v>
      </c>
      <c r="E77" s="53">
        <v>0</v>
      </c>
      <c r="F77" s="53">
        <v>0</v>
      </c>
      <c r="G77" s="53">
        <f>SUM(C77:F77)</f>
        <v>51</v>
      </c>
      <c r="H77" s="165">
        <f t="shared" ref="H77:H79" si="11">G77/$G$81</f>
        <v>3.5639412997903561E-2</v>
      </c>
      <c r="J77" s="1"/>
      <c r="K77" s="163">
        <f t="shared" si="10"/>
        <v>0</v>
      </c>
    </row>
    <row r="78" spans="1:11" x14ac:dyDescent="0.25">
      <c r="A78" s="52" t="s">
        <v>120</v>
      </c>
      <c r="B78" s="52" t="s">
        <v>121</v>
      </c>
      <c r="C78" s="53">
        <v>52</v>
      </c>
      <c r="D78" s="53">
        <v>0</v>
      </c>
      <c r="E78" s="53">
        <v>0</v>
      </c>
      <c r="F78" s="53">
        <v>0</v>
      </c>
      <c r="G78" s="53">
        <f>SUM(C78:F78)</f>
        <v>52</v>
      </c>
      <c r="H78" s="165">
        <f t="shared" si="11"/>
        <v>3.6338225017470298E-2</v>
      </c>
      <c r="J78" s="1"/>
      <c r="K78" s="163">
        <f t="shared" si="10"/>
        <v>0</v>
      </c>
    </row>
    <row r="79" spans="1:11" x14ac:dyDescent="0.25">
      <c r="A79" s="54">
        <v>11</v>
      </c>
      <c r="B79" s="52" t="s">
        <v>620</v>
      </c>
      <c r="C79" s="53">
        <v>53</v>
      </c>
      <c r="D79" s="53">
        <v>0</v>
      </c>
      <c r="E79" s="53">
        <v>0</v>
      </c>
      <c r="F79" s="53">
        <v>0</v>
      </c>
      <c r="G79" s="53">
        <f>SUM(C79:F79)</f>
        <v>53</v>
      </c>
      <c r="H79" s="165">
        <f t="shared" si="11"/>
        <v>3.7037037037037035E-2</v>
      </c>
      <c r="J79" s="1"/>
      <c r="K79" s="163">
        <f t="shared" si="10"/>
        <v>0</v>
      </c>
    </row>
    <row r="80" spans="1:11" x14ac:dyDescent="0.25">
      <c r="A80" s="6"/>
      <c r="B80" s="7" t="s">
        <v>558</v>
      </c>
      <c r="C80" s="12">
        <f>SUM(C77:C79)</f>
        <v>156</v>
      </c>
      <c r="D80" s="12">
        <f>SUM(D77:D79)</f>
        <v>0</v>
      </c>
      <c r="E80" s="12">
        <f>SUM(E77:E79)</f>
        <v>0</v>
      </c>
      <c r="F80" s="12">
        <f>SUM(F77:F79)</f>
        <v>0</v>
      </c>
      <c r="G80" s="12">
        <f>SUM(G77:G79)</f>
        <v>156</v>
      </c>
      <c r="H80" s="167">
        <f>G80/$G$81</f>
        <v>0.1090146750524109</v>
      </c>
      <c r="I80" s="4">
        <f>SUM(C80:F80)</f>
        <v>156</v>
      </c>
      <c r="J80" s="1"/>
      <c r="K80" s="163">
        <f t="shared" si="10"/>
        <v>0</v>
      </c>
    </row>
    <row r="81" spans="1:11" s="3" customFormat="1" x14ac:dyDescent="0.25">
      <c r="A81" s="49"/>
      <c r="B81" s="47" t="s">
        <v>135</v>
      </c>
      <c r="C81" s="50">
        <f>C76+C80</f>
        <v>1431</v>
      </c>
      <c r="D81" s="50">
        <f>D76+D80</f>
        <v>0</v>
      </c>
      <c r="E81" s="50">
        <f>E76+E80</f>
        <v>0</v>
      </c>
      <c r="F81" s="50">
        <f>F76+F80</f>
        <v>0</v>
      </c>
      <c r="G81" s="50">
        <f>G76+G80</f>
        <v>1431</v>
      </c>
      <c r="H81" s="167">
        <f>G81/$G$81</f>
        <v>1</v>
      </c>
      <c r="I81" s="51"/>
      <c r="J81" s="1"/>
      <c r="K81" s="163">
        <f t="shared" si="10"/>
        <v>0</v>
      </c>
    </row>
    <row r="82" spans="1:11" s="8" customFormat="1" x14ac:dyDescent="0.25">
      <c r="A82" s="14"/>
      <c r="B82" s="15" t="s">
        <v>123</v>
      </c>
      <c r="C82" s="14">
        <f>C81/$G$81</f>
        <v>1</v>
      </c>
      <c r="D82" s="14">
        <f t="shared" ref="D82:G82" si="12">D81/$G$81</f>
        <v>0</v>
      </c>
      <c r="E82" s="14">
        <f t="shared" si="12"/>
        <v>0</v>
      </c>
      <c r="F82" s="14">
        <f t="shared" si="12"/>
        <v>0</v>
      </c>
      <c r="G82" s="14">
        <f t="shared" si="12"/>
        <v>1</v>
      </c>
      <c r="H82" s="167"/>
      <c r="J82" s="1"/>
      <c r="K82" s="163">
        <f t="shared" si="10"/>
        <v>0</v>
      </c>
    </row>
    <row r="83" spans="1:11" x14ac:dyDescent="0.25">
      <c r="B83" s="184" t="s">
        <v>621</v>
      </c>
    </row>
    <row r="85" spans="1:11" ht="15.75" customHeight="1" x14ac:dyDescent="0.25">
      <c r="A85" s="177" t="s">
        <v>619</v>
      </c>
      <c r="B85" s="177"/>
      <c r="C85" s="156" t="str">
        <f>C71</f>
        <v>CO-PRODUCER 1</v>
      </c>
      <c r="D85" s="156" t="str">
        <f t="shared" ref="D85:G85" si="13">D71</f>
        <v>CO-PRODUCER 2</v>
      </c>
      <c r="E85" s="156" t="str">
        <f t="shared" si="13"/>
        <v>CO-PRODUCER 3</v>
      </c>
      <c r="F85" s="156" t="str">
        <f t="shared" si="13"/>
        <v>CO-PRODUCER 4</v>
      </c>
      <c r="G85" s="156" t="str">
        <f t="shared" si="13"/>
        <v>Total</v>
      </c>
    </row>
    <row r="86" spans="1:11" ht="21.75" customHeight="1" x14ac:dyDescent="0.25">
      <c r="A86" s="178"/>
      <c r="B86" s="178"/>
      <c r="C86" s="159" t="s">
        <v>4</v>
      </c>
      <c r="D86" s="159" t="s">
        <v>4</v>
      </c>
      <c r="E86" s="159" t="s">
        <v>4</v>
      </c>
      <c r="F86" s="159" t="s">
        <v>4</v>
      </c>
      <c r="G86" s="159" t="s">
        <v>4</v>
      </c>
    </row>
    <row r="87" spans="1:11" x14ac:dyDescent="0.25">
      <c r="A87" s="160" t="s">
        <v>128</v>
      </c>
      <c r="B87" s="161" t="s">
        <v>91</v>
      </c>
      <c r="C87" s="162">
        <f>(C72+C77)/($C$70+$C$79)</f>
        <v>8.3827265029635903E-2</v>
      </c>
      <c r="D87" s="162">
        <f t="shared" ref="D87:F87" si="14">(D72+D77)/$C$70</f>
        <v>0</v>
      </c>
      <c r="E87" s="162">
        <f t="shared" si="14"/>
        <v>0</v>
      </c>
      <c r="F87" s="162">
        <f t="shared" si="14"/>
        <v>0</v>
      </c>
      <c r="G87" s="162">
        <f t="shared" ref="G87" si="15">(G72+G77)/$C$70</f>
        <v>8.7765957446808512E-2</v>
      </c>
      <c r="H87" s="171" t="s">
        <v>612</v>
      </c>
    </row>
    <row r="88" spans="1:11" x14ac:dyDescent="0.25">
      <c r="A88" s="160" t="s">
        <v>127</v>
      </c>
      <c r="B88" s="161" t="s">
        <v>16</v>
      </c>
      <c r="C88" s="162">
        <f>(C73+C78)/($C$70+$C$79)</f>
        <v>8.5520745131244705E-2</v>
      </c>
      <c r="D88" s="162">
        <f t="shared" ref="D88:F88" si="16">(D73+D78)/$C$70</f>
        <v>0</v>
      </c>
      <c r="E88" s="162">
        <f t="shared" si="16"/>
        <v>0</v>
      </c>
      <c r="F88" s="162">
        <f t="shared" si="16"/>
        <v>0</v>
      </c>
      <c r="G88" s="162">
        <f t="shared" ref="G88" si="17">(G73+G78)/$C$70</f>
        <v>8.9539007092198586E-2</v>
      </c>
      <c r="H88" s="171" t="s">
        <v>613</v>
      </c>
    </row>
    <row r="89" spans="1:11" x14ac:dyDescent="0.25">
      <c r="A89" s="160">
        <v>10</v>
      </c>
      <c r="B89" s="161" t="s">
        <v>92</v>
      </c>
      <c r="C89" s="162">
        <f>(C74)/($C$70+$C$79)</f>
        <v>4.2337002540220152E-2</v>
      </c>
      <c r="D89" s="162">
        <f t="shared" ref="D89:F89" si="18">(D74)/$C$70</f>
        <v>0</v>
      </c>
      <c r="E89" s="162">
        <f t="shared" si="18"/>
        <v>0</v>
      </c>
      <c r="F89" s="162">
        <f t="shared" si="18"/>
        <v>0</v>
      </c>
      <c r="G89" s="162">
        <f t="shared" ref="G89" si="19">(G74)/$C$70</f>
        <v>4.4326241134751775E-2</v>
      </c>
      <c r="H89" s="171" t="s">
        <v>614</v>
      </c>
    </row>
    <row r="90" spans="1:11" x14ac:dyDescent="0.25">
      <c r="A90" s="160" t="s">
        <v>74</v>
      </c>
      <c r="B90" s="161" t="s">
        <v>584</v>
      </c>
      <c r="C90" s="162">
        <f>(C65)/($C$70+$C$79)</f>
        <v>3.7256562235393732E-2</v>
      </c>
      <c r="D90" s="162">
        <f t="shared" ref="D90:F90" si="20">(D65)/$C$70</f>
        <v>0</v>
      </c>
      <c r="E90" s="162">
        <f t="shared" si="20"/>
        <v>0</v>
      </c>
      <c r="F90" s="162">
        <f t="shared" si="20"/>
        <v>0</v>
      </c>
      <c r="G90" s="162">
        <f t="shared" ref="G90" si="21">(G65)/$C$70</f>
        <v>3.9007092198581561E-2</v>
      </c>
      <c r="H90" s="171" t="s">
        <v>615</v>
      </c>
    </row>
    <row r="91" spans="1:11" x14ac:dyDescent="0.25">
      <c r="A91" s="160" t="s">
        <v>75</v>
      </c>
      <c r="B91" s="161" t="s">
        <v>115</v>
      </c>
      <c r="C91" s="162">
        <f>(C66)/($C$70+$C$79)</f>
        <v>3.810330228619814E-2</v>
      </c>
      <c r="D91" s="162">
        <f t="shared" ref="D91:F91" si="22">(D66)/$C$70</f>
        <v>0</v>
      </c>
      <c r="E91" s="162">
        <f t="shared" si="22"/>
        <v>0</v>
      </c>
      <c r="F91" s="162">
        <f t="shared" si="22"/>
        <v>0</v>
      </c>
      <c r="G91" s="162">
        <f t="shared" ref="G91" si="23">(G66)/$C$70</f>
        <v>3.9893617021276598E-2</v>
      </c>
      <c r="H91" s="171" t="s">
        <v>616</v>
      </c>
    </row>
    <row r="92" spans="1:11" x14ac:dyDescent="0.25">
      <c r="A92" s="160" t="s">
        <v>77</v>
      </c>
      <c r="B92" s="161" t="s">
        <v>129</v>
      </c>
      <c r="C92" s="162">
        <f>(C67)/$C$70</f>
        <v>4.0780141843971635E-2</v>
      </c>
      <c r="D92" s="162">
        <f t="shared" ref="D92:F92" si="24">(D67)/$C$70</f>
        <v>0</v>
      </c>
      <c r="E92" s="162">
        <f t="shared" si="24"/>
        <v>0</v>
      </c>
      <c r="F92" s="162">
        <f t="shared" si="24"/>
        <v>0</v>
      </c>
      <c r="G92" s="162">
        <f t="shared" ref="G92" si="25">(G67)/$C$70</f>
        <v>4.0780141843971635E-2</v>
      </c>
      <c r="H92" s="171" t="s">
        <v>617</v>
      </c>
    </row>
    <row r="93" spans="1:11" x14ac:dyDescent="0.25">
      <c r="A93" s="160" t="s">
        <v>13</v>
      </c>
      <c r="B93" s="161" t="s">
        <v>112</v>
      </c>
      <c r="C93" s="162">
        <f>(C14)/$C$70</f>
        <v>4.4326241134751776E-3</v>
      </c>
      <c r="D93" s="162">
        <f t="shared" ref="D93:F93" si="26">(D14)/$C$70</f>
        <v>0</v>
      </c>
      <c r="E93" s="162">
        <f t="shared" si="26"/>
        <v>0</v>
      </c>
      <c r="F93" s="162">
        <f t="shared" si="26"/>
        <v>0</v>
      </c>
      <c r="G93" s="162">
        <f t="shared" ref="G93" si="27">(G14)/$C$70</f>
        <v>4.4326241134751776E-3</v>
      </c>
      <c r="H93" s="171" t="s">
        <v>618</v>
      </c>
    </row>
    <row r="94" spans="1:11" s="176" customFormat="1" x14ac:dyDescent="0.25">
      <c r="A94" s="172" t="s">
        <v>607</v>
      </c>
      <c r="B94" s="173" t="s">
        <v>608</v>
      </c>
      <c r="C94" s="174">
        <f>(C77+C78+C79)/$C$70</f>
        <v>0.13829787234042554</v>
      </c>
      <c r="D94" s="174">
        <f t="shared" ref="D94:F94" si="28">(D77+D78+D79)/$C$70</f>
        <v>0</v>
      </c>
      <c r="E94" s="174">
        <f t="shared" si="28"/>
        <v>0</v>
      </c>
      <c r="F94" s="174">
        <f t="shared" si="28"/>
        <v>0</v>
      </c>
      <c r="G94" s="174">
        <f t="shared" ref="G94" si="29">(G77+G78+G79)/$C$70</f>
        <v>0.13829787234042554</v>
      </c>
      <c r="H94" s="175" t="s">
        <v>610</v>
      </c>
    </row>
    <row r="95" spans="1:11" hidden="1" x14ac:dyDescent="0.25"/>
    <row r="96" spans="1:11" s="1" customFormat="1" x14ac:dyDescent="0.25">
      <c r="H96" s="170"/>
    </row>
    <row r="97" spans="1:8" s="1" customFormat="1" ht="15.75" x14ac:dyDescent="0.25">
      <c r="A97" s="154" t="s">
        <v>609</v>
      </c>
      <c r="B97" s="155"/>
      <c r="C97" s="156">
        <f>C82</f>
        <v>1</v>
      </c>
      <c r="D97" s="156">
        <f t="shared" ref="D97:G97" si="30">D82</f>
        <v>0</v>
      </c>
      <c r="E97" s="156">
        <f t="shared" si="30"/>
        <v>0</v>
      </c>
      <c r="F97" s="156">
        <f t="shared" si="30"/>
        <v>0</v>
      </c>
      <c r="G97" s="156">
        <f t="shared" si="30"/>
        <v>1</v>
      </c>
      <c r="H97" s="170"/>
    </row>
    <row r="98" spans="1:8" s="1" customFormat="1" x14ac:dyDescent="0.25">
      <c r="A98" s="157"/>
      <c r="B98" s="158"/>
      <c r="C98" s="159" t="s">
        <v>4</v>
      </c>
      <c r="D98" s="159" t="s">
        <v>4</v>
      </c>
      <c r="E98" s="159" t="s">
        <v>4</v>
      </c>
      <c r="F98" s="159" t="s">
        <v>4</v>
      </c>
      <c r="G98" s="159" t="s">
        <v>4</v>
      </c>
      <c r="H98" s="170"/>
    </row>
    <row r="99" spans="1:8" s="1" customFormat="1" x14ac:dyDescent="0.25">
      <c r="A99" s="160" t="s">
        <v>607</v>
      </c>
      <c r="B99" s="161" t="s">
        <v>608</v>
      </c>
      <c r="C99" s="162">
        <f>(C77+C78+C79)/$C$81</f>
        <v>0.1090146750524109</v>
      </c>
      <c r="D99" s="162">
        <f t="shared" ref="D99:G99" si="31">(D77+D78+D79)/$C$81</f>
        <v>0</v>
      </c>
      <c r="E99" s="162">
        <f t="shared" si="31"/>
        <v>0</v>
      </c>
      <c r="F99" s="162">
        <f t="shared" si="31"/>
        <v>0</v>
      </c>
      <c r="G99" s="162">
        <f t="shared" si="31"/>
        <v>0.1090146750524109</v>
      </c>
      <c r="H99" s="171" t="s">
        <v>611</v>
      </c>
    </row>
  </sheetData>
  <mergeCells count="1">
    <mergeCell ref="A85:B8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colBreaks count="1" manualBreakCount="1">
    <brk id="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36"/>
  <sheetViews>
    <sheetView zoomScaleNormal="100" workbookViewId="0">
      <selection activeCell="A2" sqref="A2:E2"/>
    </sheetView>
  </sheetViews>
  <sheetFormatPr defaultColWidth="11.42578125" defaultRowHeight="15" x14ac:dyDescent="0.25"/>
  <cols>
    <col min="1" max="1" width="16.42578125" style="48" customWidth="1"/>
    <col min="2" max="2" width="38.7109375" style="48" customWidth="1"/>
    <col min="3" max="4" width="12.42578125" style="48" customWidth="1"/>
    <col min="5" max="5" width="18.28515625" style="48" customWidth="1"/>
    <col min="6" max="16384" width="11.42578125" style="48"/>
  </cols>
  <sheetData>
    <row r="2" spans="1:5" ht="24.75" customHeight="1" x14ac:dyDescent="0.25">
      <c r="A2" s="182" t="s">
        <v>601</v>
      </c>
      <c r="B2" s="182"/>
      <c r="C2" s="182"/>
      <c r="D2" s="182"/>
      <c r="E2" s="182"/>
    </row>
    <row r="4" spans="1:5" x14ac:dyDescent="0.25">
      <c r="A4" s="179" t="s">
        <v>86</v>
      </c>
      <c r="B4" s="180"/>
      <c r="C4" s="180"/>
      <c r="D4" s="180"/>
      <c r="E4" s="181"/>
    </row>
    <row r="5" spans="1:5" s="71" customFormat="1" ht="30" x14ac:dyDescent="0.25">
      <c r="A5" s="30" t="s">
        <v>99</v>
      </c>
      <c r="B5" s="19" t="s">
        <v>98</v>
      </c>
      <c r="C5" s="22" t="s">
        <v>592</v>
      </c>
      <c r="D5" s="19" t="s">
        <v>593</v>
      </c>
      <c r="E5" s="31" t="s">
        <v>97</v>
      </c>
    </row>
    <row r="6" spans="1:5" x14ac:dyDescent="0.25">
      <c r="A6" s="104"/>
      <c r="B6" s="23"/>
      <c r="C6" s="105" t="s">
        <v>125</v>
      </c>
      <c r="D6" s="105"/>
      <c r="E6" s="106"/>
    </row>
    <row r="7" spans="1:5" x14ac:dyDescent="0.25">
      <c r="A7" s="32"/>
      <c r="B7" s="23"/>
      <c r="C7" s="24"/>
      <c r="D7" s="105" t="s">
        <v>125</v>
      </c>
      <c r="E7" s="33"/>
    </row>
    <row r="8" spans="1:5" x14ac:dyDescent="0.25">
      <c r="A8" s="32"/>
      <c r="B8" s="23"/>
      <c r="C8" s="24"/>
      <c r="D8" s="21"/>
      <c r="E8" s="33"/>
    </row>
    <row r="9" spans="1:5" ht="15.75" thickBot="1" x14ac:dyDescent="0.3">
      <c r="A9" s="34"/>
      <c r="B9" s="35"/>
      <c r="C9" s="36"/>
      <c r="D9" s="37"/>
      <c r="E9" s="38"/>
    </row>
    <row r="10" spans="1:5" s="71" customFormat="1" ht="15.75" thickTop="1" x14ac:dyDescent="0.25">
      <c r="A10" s="39" t="s">
        <v>3</v>
      </c>
      <c r="B10" s="40"/>
      <c r="C10" s="41"/>
      <c r="D10" s="42"/>
      <c r="E10" s="43">
        <f>SUM(E6:E9)</f>
        <v>0</v>
      </c>
    </row>
    <row r="13" spans="1:5" x14ac:dyDescent="0.25">
      <c r="A13" s="179" t="s">
        <v>87</v>
      </c>
      <c r="B13" s="180"/>
      <c r="C13" s="180"/>
      <c r="D13" s="180"/>
      <c r="E13" s="181"/>
    </row>
    <row r="14" spans="1:5" ht="30" x14ac:dyDescent="0.25">
      <c r="A14" s="30" t="s">
        <v>99</v>
      </c>
      <c r="B14" s="19" t="s">
        <v>98</v>
      </c>
      <c r="C14" s="22" t="s">
        <v>592</v>
      </c>
      <c r="D14" s="19" t="s">
        <v>593</v>
      </c>
      <c r="E14" s="31" t="s">
        <v>97</v>
      </c>
    </row>
    <row r="15" spans="1:5" x14ac:dyDescent="0.25">
      <c r="A15" s="104"/>
      <c r="B15" s="23"/>
      <c r="C15" s="105" t="s">
        <v>125</v>
      </c>
      <c r="D15" s="105"/>
      <c r="E15" s="106"/>
    </row>
    <row r="16" spans="1:5" x14ac:dyDescent="0.25">
      <c r="A16" s="32"/>
      <c r="B16" s="23"/>
      <c r="C16" s="24"/>
      <c r="D16" s="105" t="s">
        <v>125</v>
      </c>
      <c r="E16" s="33"/>
    </row>
    <row r="17" spans="1:5" x14ac:dyDescent="0.25">
      <c r="A17" s="32"/>
      <c r="B17" s="23"/>
      <c r="C17" s="24"/>
      <c r="D17" s="21"/>
      <c r="E17" s="33"/>
    </row>
    <row r="18" spans="1:5" ht="15.75" thickBot="1" x14ac:dyDescent="0.3">
      <c r="A18" s="34"/>
      <c r="B18" s="35"/>
      <c r="C18" s="36"/>
      <c r="D18" s="37"/>
      <c r="E18" s="38"/>
    </row>
    <row r="19" spans="1:5" s="71" customFormat="1" ht="15.75" thickTop="1" x14ac:dyDescent="0.25">
      <c r="A19" s="39" t="s">
        <v>3</v>
      </c>
      <c r="B19" s="40"/>
      <c r="C19" s="41"/>
      <c r="D19" s="42"/>
      <c r="E19" s="43">
        <f>SUM(E15:E18)</f>
        <v>0</v>
      </c>
    </row>
    <row r="22" spans="1:5" x14ac:dyDescent="0.25">
      <c r="A22" s="179" t="s">
        <v>88</v>
      </c>
      <c r="B22" s="180"/>
      <c r="C22" s="180"/>
      <c r="D22" s="180"/>
      <c r="E22" s="181"/>
    </row>
    <row r="23" spans="1:5" ht="30" x14ac:dyDescent="0.25">
      <c r="A23" s="30" t="s">
        <v>99</v>
      </c>
      <c r="B23" s="19" t="s">
        <v>98</v>
      </c>
      <c r="C23" s="22" t="s">
        <v>592</v>
      </c>
      <c r="D23" s="19" t="s">
        <v>593</v>
      </c>
      <c r="E23" s="31" t="s">
        <v>97</v>
      </c>
    </row>
    <row r="24" spans="1:5" x14ac:dyDescent="0.25">
      <c r="A24" s="104"/>
      <c r="B24" s="23"/>
      <c r="C24" s="105" t="s">
        <v>125</v>
      </c>
      <c r="D24" s="105"/>
      <c r="E24" s="106"/>
    </row>
    <row r="25" spans="1:5" x14ac:dyDescent="0.25">
      <c r="A25" s="32"/>
      <c r="B25" s="23"/>
      <c r="C25" s="24"/>
      <c r="D25" s="105" t="s">
        <v>125</v>
      </c>
      <c r="E25" s="33"/>
    </row>
    <row r="26" spans="1:5" x14ac:dyDescent="0.25">
      <c r="A26" s="32"/>
      <c r="B26" s="23"/>
      <c r="C26" s="24"/>
      <c r="D26" s="21"/>
      <c r="E26" s="33"/>
    </row>
    <row r="27" spans="1:5" ht="15.75" thickBot="1" x14ac:dyDescent="0.3">
      <c r="A27" s="34"/>
      <c r="B27" s="35"/>
      <c r="C27" s="36"/>
      <c r="D27" s="37"/>
      <c r="E27" s="38"/>
    </row>
    <row r="28" spans="1:5" s="71" customFormat="1" ht="15.75" thickTop="1" x14ac:dyDescent="0.25">
      <c r="A28" s="39" t="s">
        <v>3</v>
      </c>
      <c r="B28" s="40"/>
      <c r="C28" s="41"/>
      <c r="D28" s="42"/>
      <c r="E28" s="43">
        <f>SUM(E24:E27)</f>
        <v>0</v>
      </c>
    </row>
    <row r="30" spans="1:5" x14ac:dyDescent="0.25">
      <c r="A30" s="179" t="s">
        <v>603</v>
      </c>
      <c r="B30" s="180"/>
      <c r="C30" s="180"/>
      <c r="D30" s="180"/>
      <c r="E30" s="181"/>
    </row>
    <row r="31" spans="1:5" ht="30" x14ac:dyDescent="0.25">
      <c r="A31" s="30" t="s">
        <v>99</v>
      </c>
      <c r="B31" s="19" t="s">
        <v>98</v>
      </c>
      <c r="C31" s="22" t="s">
        <v>592</v>
      </c>
      <c r="D31" s="19" t="s">
        <v>593</v>
      </c>
      <c r="E31" s="31" t="s">
        <v>97</v>
      </c>
    </row>
    <row r="32" spans="1:5" x14ac:dyDescent="0.25">
      <c r="A32" s="104"/>
      <c r="B32" s="23"/>
      <c r="C32" s="105" t="s">
        <v>125</v>
      </c>
      <c r="D32" s="105"/>
      <c r="E32" s="106"/>
    </row>
    <row r="33" spans="1:5" x14ac:dyDescent="0.25">
      <c r="A33" s="32"/>
      <c r="B33" s="23"/>
      <c r="C33" s="24"/>
      <c r="D33" s="105" t="s">
        <v>125</v>
      </c>
      <c r="E33" s="33"/>
    </row>
    <row r="34" spans="1:5" x14ac:dyDescent="0.25">
      <c r="A34" s="32"/>
      <c r="B34" s="23"/>
      <c r="C34" s="24"/>
      <c r="D34" s="21"/>
      <c r="E34" s="33"/>
    </row>
    <row r="35" spans="1:5" ht="15.75" thickBot="1" x14ac:dyDescent="0.3">
      <c r="A35" s="34"/>
      <c r="B35" s="35"/>
      <c r="C35" s="36"/>
      <c r="D35" s="37"/>
      <c r="E35" s="38"/>
    </row>
    <row r="36" spans="1:5" ht="15.75" thickTop="1" x14ac:dyDescent="0.25">
      <c r="A36" s="39" t="s">
        <v>3</v>
      </c>
      <c r="B36" s="40"/>
      <c r="C36" s="41"/>
      <c r="D36" s="42"/>
      <c r="E36" s="43">
        <f>SUM(E32:E35)</f>
        <v>0</v>
      </c>
    </row>
  </sheetData>
  <mergeCells count="5">
    <mergeCell ref="A4:E4"/>
    <mergeCell ref="A13:E13"/>
    <mergeCell ref="A22:E22"/>
    <mergeCell ref="A2:E2"/>
    <mergeCell ref="A30:E30"/>
  </mergeCells>
  <pageMargins left="0.7" right="0.7" top="0.75" bottom="0.75" header="0.3" footer="0.3"/>
  <pageSetup paperSize="9" scale="88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68"/>
  <sheetViews>
    <sheetView zoomScale="90" zoomScaleNormal="90" workbookViewId="0">
      <selection activeCell="B6" sqref="B6:C13"/>
    </sheetView>
  </sheetViews>
  <sheetFormatPr defaultColWidth="11.42578125" defaultRowHeight="15" x14ac:dyDescent="0.25"/>
  <cols>
    <col min="1" max="1" width="2" style="48" bestFit="1" customWidth="1"/>
    <col min="2" max="2" width="7.28515625" style="103" customWidth="1"/>
    <col min="3" max="3" width="31.42578125" style="48" customWidth="1"/>
    <col min="4" max="7" width="16.42578125" style="48" customWidth="1"/>
    <col min="8" max="8" width="12.28515625" style="48" customWidth="1"/>
    <col min="9" max="9" width="25.5703125" style="133" customWidth="1"/>
    <col min="10" max="16384" width="11.42578125" style="48"/>
  </cols>
  <sheetData>
    <row r="2" spans="1:9" x14ac:dyDescent="0.25">
      <c r="B2" s="134" t="s">
        <v>86</v>
      </c>
      <c r="C2" s="135"/>
      <c r="D2" s="135"/>
      <c r="E2" s="135"/>
      <c r="F2" s="135"/>
      <c r="G2" s="135"/>
      <c r="H2" s="136"/>
      <c r="I2" s="136"/>
    </row>
    <row r="3" spans="1:9" ht="30" x14ac:dyDescent="0.25">
      <c r="B3" s="107" t="s">
        <v>107</v>
      </c>
      <c r="C3" s="20"/>
      <c r="D3" s="19" t="s">
        <v>91</v>
      </c>
      <c r="E3" s="19" t="s">
        <v>16</v>
      </c>
      <c r="F3" s="19" t="s">
        <v>92</v>
      </c>
      <c r="G3" s="116" t="s">
        <v>594</v>
      </c>
      <c r="H3" s="137" t="s">
        <v>596</v>
      </c>
      <c r="I3" s="145" t="s">
        <v>595</v>
      </c>
    </row>
    <row r="4" spans="1:9" ht="15.75" thickBot="1" x14ac:dyDescent="0.3">
      <c r="B4" s="108"/>
      <c r="C4" s="90" t="s">
        <v>136</v>
      </c>
      <c r="D4" s="91">
        <f>'1. SummaryProductionBudget-EUR'!C81</f>
        <v>1431</v>
      </c>
      <c r="E4" s="91">
        <f>D4</f>
        <v>1431</v>
      </c>
      <c r="F4" s="91">
        <f>E4</f>
        <v>1431</v>
      </c>
      <c r="G4" s="117">
        <f>F4</f>
        <v>1431</v>
      </c>
      <c r="H4" s="138"/>
      <c r="I4" s="146"/>
    </row>
    <row r="5" spans="1:9" s="18" customFormat="1" ht="18.95" customHeight="1" thickTop="1" x14ac:dyDescent="0.25">
      <c r="B5" s="109" t="s">
        <v>100</v>
      </c>
      <c r="C5" s="92"/>
      <c r="D5" s="93"/>
      <c r="E5" s="93"/>
      <c r="F5" s="93"/>
      <c r="G5" s="118"/>
      <c r="H5" s="139"/>
      <c r="I5" s="147"/>
    </row>
    <row r="6" spans="1:9" s="71" customFormat="1" x14ac:dyDescent="0.25">
      <c r="B6" s="110" t="s">
        <v>128</v>
      </c>
      <c r="C6" s="62" t="s">
        <v>91</v>
      </c>
      <c r="D6" s="94"/>
      <c r="E6" s="94"/>
      <c r="F6" s="94"/>
      <c r="G6" s="119"/>
      <c r="H6" s="140">
        <f>D6/$D$15</f>
        <v>0</v>
      </c>
      <c r="I6" s="148"/>
    </row>
    <row r="7" spans="1:9" x14ac:dyDescent="0.25">
      <c r="B7" s="110" t="s">
        <v>127</v>
      </c>
      <c r="C7" s="62" t="s">
        <v>16</v>
      </c>
      <c r="D7" s="94"/>
      <c r="E7" s="94"/>
      <c r="F7" s="94"/>
      <c r="G7" s="119"/>
      <c r="H7" s="140">
        <f>E7/E15</f>
        <v>0</v>
      </c>
      <c r="I7" s="148"/>
    </row>
    <row r="8" spans="1:9" x14ac:dyDescent="0.25">
      <c r="B8" s="110">
        <v>10</v>
      </c>
      <c r="C8" s="62" t="s">
        <v>92</v>
      </c>
      <c r="D8" s="94"/>
      <c r="E8" s="94"/>
      <c r="F8" s="94"/>
      <c r="G8" s="119"/>
      <c r="H8" s="140">
        <f>F8/F15</f>
        <v>0</v>
      </c>
      <c r="I8" s="148"/>
    </row>
    <row r="9" spans="1:9" x14ac:dyDescent="0.25">
      <c r="A9" s="95"/>
      <c r="B9" s="110" t="s">
        <v>72</v>
      </c>
      <c r="C9" s="62" t="s">
        <v>90</v>
      </c>
      <c r="D9" s="94"/>
      <c r="E9" s="94"/>
      <c r="F9" s="94"/>
      <c r="G9" s="119"/>
      <c r="H9" s="140">
        <f>D9/$D$15</f>
        <v>0</v>
      </c>
      <c r="I9" s="148"/>
    </row>
    <row r="10" spans="1:9" x14ac:dyDescent="0.25">
      <c r="A10" s="95"/>
      <c r="B10" s="110" t="s">
        <v>74</v>
      </c>
      <c r="C10" s="62" t="s">
        <v>584</v>
      </c>
      <c r="D10" s="94"/>
      <c r="E10" s="94"/>
      <c r="F10" s="94"/>
      <c r="G10" s="119"/>
      <c r="H10" s="140">
        <f>D10/$D$15</f>
        <v>0</v>
      </c>
      <c r="I10" s="148"/>
    </row>
    <row r="11" spans="1:9" x14ac:dyDescent="0.25">
      <c r="A11" s="95"/>
      <c r="B11" s="110" t="s">
        <v>75</v>
      </c>
      <c r="C11" s="62" t="s">
        <v>115</v>
      </c>
      <c r="D11" s="94"/>
      <c r="E11" s="94"/>
      <c r="F11" s="94"/>
      <c r="G11" s="119"/>
      <c r="H11" s="140">
        <f>D11/$D$15</f>
        <v>0</v>
      </c>
      <c r="I11" s="148"/>
    </row>
    <row r="12" spans="1:9" x14ac:dyDescent="0.25">
      <c r="A12" s="95"/>
      <c r="B12" s="110" t="s">
        <v>77</v>
      </c>
      <c r="C12" s="62" t="s">
        <v>129</v>
      </c>
      <c r="D12" s="94"/>
      <c r="E12" s="94"/>
      <c r="F12" s="94"/>
      <c r="G12" s="119"/>
      <c r="H12" s="140">
        <f>D12/$D$15</f>
        <v>0</v>
      </c>
      <c r="I12" s="148"/>
    </row>
    <row r="13" spans="1:9" x14ac:dyDescent="0.25">
      <c r="B13" s="110" t="s">
        <v>13</v>
      </c>
      <c r="C13" s="62" t="s">
        <v>112</v>
      </c>
      <c r="D13" s="96"/>
      <c r="E13" s="96"/>
      <c r="F13" s="96"/>
      <c r="G13" s="120"/>
      <c r="H13" s="140">
        <f>D13/$D$15</f>
        <v>0</v>
      </c>
      <c r="I13" s="149"/>
    </row>
    <row r="14" spans="1:9" ht="15.75" thickBot="1" x14ac:dyDescent="0.3">
      <c r="B14" s="111"/>
      <c r="C14" s="97"/>
      <c r="D14" s="98"/>
      <c r="E14" s="98"/>
      <c r="F14" s="98"/>
      <c r="G14" s="121"/>
      <c r="H14" s="141"/>
      <c r="I14" s="150"/>
    </row>
    <row r="15" spans="1:9" ht="15.75" thickTop="1" x14ac:dyDescent="0.25">
      <c r="B15" s="112" t="s">
        <v>94</v>
      </c>
      <c r="C15" s="92" t="s">
        <v>93</v>
      </c>
      <c r="D15" s="99">
        <f>D4-SUM(D6:D14)</f>
        <v>1431</v>
      </c>
      <c r="E15" s="99">
        <f>E4-SUM(E7:E14)</f>
        <v>1431</v>
      </c>
      <c r="F15" s="99">
        <f>F4-SUM(F7:F14)</f>
        <v>1431</v>
      </c>
      <c r="G15" s="122">
        <f>G4-SUM(G7:G14)</f>
        <v>1431</v>
      </c>
      <c r="H15" s="142"/>
      <c r="I15" s="151"/>
    </row>
    <row r="16" spans="1:9" ht="15.75" thickBot="1" x14ac:dyDescent="0.3">
      <c r="B16" s="111" t="s">
        <v>95</v>
      </c>
      <c r="C16" s="100" t="s">
        <v>126</v>
      </c>
      <c r="D16" s="101"/>
      <c r="E16" s="101"/>
      <c r="F16" s="102"/>
      <c r="G16" s="123"/>
      <c r="H16" s="143"/>
      <c r="I16" s="152"/>
    </row>
    <row r="17" spans="2:9" ht="15.75" thickTop="1" x14ac:dyDescent="0.25">
      <c r="B17" s="113" t="s">
        <v>96</v>
      </c>
      <c r="C17" s="114" t="s">
        <v>108</v>
      </c>
      <c r="D17" s="115">
        <f>D15*D16</f>
        <v>0</v>
      </c>
      <c r="E17" s="115">
        <f>E15*E16</f>
        <v>0</v>
      </c>
      <c r="F17" s="115">
        <f>F15*F16</f>
        <v>0</v>
      </c>
      <c r="G17" s="124">
        <f>G15*G16</f>
        <v>0</v>
      </c>
      <c r="H17" s="144"/>
      <c r="I17" s="153"/>
    </row>
    <row r="19" spans="2:9" x14ac:dyDescent="0.25">
      <c r="B19" s="134" t="s">
        <v>87</v>
      </c>
      <c r="C19" s="135"/>
      <c r="D19" s="135"/>
      <c r="E19" s="135"/>
      <c r="F19" s="135"/>
      <c r="G19" s="135"/>
      <c r="H19" s="136"/>
      <c r="I19" s="136"/>
    </row>
    <row r="20" spans="2:9" ht="30" x14ac:dyDescent="0.25">
      <c r="B20" s="107" t="s">
        <v>107</v>
      </c>
      <c r="C20" s="20"/>
      <c r="D20" s="19" t="s">
        <v>91</v>
      </c>
      <c r="E20" s="19" t="s">
        <v>16</v>
      </c>
      <c r="F20" s="19" t="s">
        <v>92</v>
      </c>
      <c r="G20" s="19" t="s">
        <v>594</v>
      </c>
      <c r="H20" s="137" t="s">
        <v>596</v>
      </c>
      <c r="I20" s="145" t="s">
        <v>595</v>
      </c>
    </row>
    <row r="21" spans="2:9" ht="15.75" thickBot="1" x14ac:dyDescent="0.3">
      <c r="B21" s="108"/>
      <c r="C21" s="90" t="s">
        <v>136</v>
      </c>
      <c r="D21" s="91">
        <f>'1. SummaryProductionBudget-EUR'!D81</f>
        <v>0</v>
      </c>
      <c r="E21" s="91">
        <f>D21</f>
        <v>0</v>
      </c>
      <c r="F21" s="91">
        <f>E21</f>
        <v>0</v>
      </c>
      <c r="G21" s="91">
        <f>F21</f>
        <v>0</v>
      </c>
      <c r="H21" s="138"/>
      <c r="I21" s="146"/>
    </row>
    <row r="22" spans="2:9" ht="15.75" thickTop="1" x14ac:dyDescent="0.25">
      <c r="B22" s="109" t="s">
        <v>100</v>
      </c>
      <c r="C22" s="92"/>
      <c r="D22" s="93"/>
      <c r="E22" s="93"/>
      <c r="F22" s="93"/>
      <c r="G22" s="93"/>
      <c r="H22" s="139"/>
      <c r="I22" s="147"/>
    </row>
    <row r="23" spans="2:9" x14ac:dyDescent="0.25">
      <c r="B23" s="110" t="s">
        <v>128</v>
      </c>
      <c r="C23" s="62" t="s">
        <v>91</v>
      </c>
      <c r="D23" s="94"/>
      <c r="E23" s="94"/>
      <c r="F23" s="94"/>
      <c r="G23" s="94"/>
      <c r="H23" s="140" t="e">
        <f t="shared" ref="H23:H30" si="0">D23/$D$32</f>
        <v>#DIV/0!</v>
      </c>
      <c r="I23" s="148"/>
    </row>
    <row r="24" spans="2:9" x14ac:dyDescent="0.25">
      <c r="B24" s="110" t="s">
        <v>127</v>
      </c>
      <c r="C24" s="62" t="s">
        <v>16</v>
      </c>
      <c r="D24" s="94"/>
      <c r="E24" s="94"/>
      <c r="F24" s="94"/>
      <c r="G24" s="94"/>
      <c r="H24" s="140" t="e">
        <f t="shared" si="0"/>
        <v>#DIV/0!</v>
      </c>
      <c r="I24" s="148"/>
    </row>
    <row r="25" spans="2:9" x14ac:dyDescent="0.25">
      <c r="B25" s="110">
        <v>10</v>
      </c>
      <c r="C25" s="62" t="s">
        <v>92</v>
      </c>
      <c r="D25" s="94"/>
      <c r="E25" s="94"/>
      <c r="F25" s="94"/>
      <c r="G25" s="94"/>
      <c r="H25" s="140" t="e">
        <f t="shared" si="0"/>
        <v>#DIV/0!</v>
      </c>
      <c r="I25" s="148"/>
    </row>
    <row r="26" spans="2:9" x14ac:dyDescent="0.25">
      <c r="B26" s="110" t="s">
        <v>72</v>
      </c>
      <c r="C26" s="62" t="s">
        <v>90</v>
      </c>
      <c r="D26" s="94"/>
      <c r="E26" s="94"/>
      <c r="F26" s="94"/>
      <c r="G26" s="94"/>
      <c r="H26" s="140" t="e">
        <f t="shared" si="0"/>
        <v>#DIV/0!</v>
      </c>
      <c r="I26" s="148"/>
    </row>
    <row r="27" spans="2:9" x14ac:dyDescent="0.25">
      <c r="B27" s="110" t="s">
        <v>74</v>
      </c>
      <c r="C27" s="62" t="s">
        <v>584</v>
      </c>
      <c r="D27" s="94"/>
      <c r="E27" s="94"/>
      <c r="F27" s="94"/>
      <c r="G27" s="94"/>
      <c r="H27" s="140" t="e">
        <f t="shared" si="0"/>
        <v>#DIV/0!</v>
      </c>
      <c r="I27" s="148"/>
    </row>
    <row r="28" spans="2:9" x14ac:dyDescent="0.25">
      <c r="B28" s="110" t="s">
        <v>75</v>
      </c>
      <c r="C28" s="62" t="s">
        <v>115</v>
      </c>
      <c r="D28" s="94"/>
      <c r="E28" s="94"/>
      <c r="F28" s="94"/>
      <c r="G28" s="94"/>
      <c r="H28" s="140" t="e">
        <f t="shared" si="0"/>
        <v>#DIV/0!</v>
      </c>
      <c r="I28" s="148"/>
    </row>
    <row r="29" spans="2:9" x14ac:dyDescent="0.25">
      <c r="B29" s="110" t="s">
        <v>77</v>
      </c>
      <c r="C29" s="62" t="s">
        <v>129</v>
      </c>
      <c r="D29" s="94"/>
      <c r="E29" s="94"/>
      <c r="F29" s="94"/>
      <c r="G29" s="94"/>
      <c r="H29" s="140" t="e">
        <f t="shared" si="0"/>
        <v>#DIV/0!</v>
      </c>
      <c r="I29" s="148"/>
    </row>
    <row r="30" spans="2:9" x14ac:dyDescent="0.25">
      <c r="B30" s="110" t="s">
        <v>13</v>
      </c>
      <c r="C30" s="62" t="s">
        <v>112</v>
      </c>
      <c r="D30" s="96"/>
      <c r="E30" s="96"/>
      <c r="F30" s="96"/>
      <c r="G30" s="96"/>
      <c r="H30" s="140" t="e">
        <f t="shared" si="0"/>
        <v>#DIV/0!</v>
      </c>
      <c r="I30" s="149"/>
    </row>
    <row r="31" spans="2:9" ht="15.75" thickBot="1" x14ac:dyDescent="0.3">
      <c r="B31" s="111"/>
      <c r="C31" s="97"/>
      <c r="D31" s="98"/>
      <c r="E31" s="98"/>
      <c r="F31" s="98"/>
      <c r="G31" s="98"/>
      <c r="H31" s="141"/>
      <c r="I31" s="150"/>
    </row>
    <row r="32" spans="2:9" ht="15.75" thickTop="1" x14ac:dyDescent="0.25">
      <c r="B32" s="112" t="s">
        <v>94</v>
      </c>
      <c r="C32" s="92" t="s">
        <v>93</v>
      </c>
      <c r="D32" s="99">
        <f>D21-SUM(D23:D31)</f>
        <v>0</v>
      </c>
      <c r="E32" s="99">
        <f>E21-SUM(E24:E31)</f>
        <v>0</v>
      </c>
      <c r="F32" s="99">
        <f>F21-SUM(F24:F31)</f>
        <v>0</v>
      </c>
      <c r="G32" s="99">
        <f>G21-SUM(G24:G31)</f>
        <v>0</v>
      </c>
      <c r="H32" s="142"/>
      <c r="I32" s="151"/>
    </row>
    <row r="33" spans="2:9" ht="15.75" thickBot="1" x14ac:dyDescent="0.3">
      <c r="B33" s="111" t="s">
        <v>95</v>
      </c>
      <c r="C33" s="100" t="s">
        <v>126</v>
      </c>
      <c r="D33" s="101"/>
      <c r="E33" s="101"/>
      <c r="F33" s="102"/>
      <c r="G33" s="102"/>
      <c r="H33" s="143"/>
      <c r="I33" s="152"/>
    </row>
    <row r="34" spans="2:9" ht="15.75" thickTop="1" x14ac:dyDescent="0.25">
      <c r="B34" s="113" t="s">
        <v>96</v>
      </c>
      <c r="C34" s="114" t="s">
        <v>108</v>
      </c>
      <c r="D34" s="115">
        <f>D32*D33</f>
        <v>0</v>
      </c>
      <c r="E34" s="115">
        <f>E32*E33</f>
        <v>0</v>
      </c>
      <c r="F34" s="115">
        <f>F32*F33</f>
        <v>0</v>
      </c>
      <c r="G34" s="115">
        <f>G32*G33</f>
        <v>0</v>
      </c>
      <c r="H34" s="144"/>
      <c r="I34" s="153"/>
    </row>
    <row r="36" spans="2:9" x14ac:dyDescent="0.25">
      <c r="B36" s="134" t="s">
        <v>88</v>
      </c>
      <c r="C36" s="135"/>
      <c r="D36" s="135"/>
      <c r="E36" s="135"/>
      <c r="F36" s="135"/>
      <c r="G36" s="135"/>
      <c r="H36" s="136"/>
      <c r="I36" s="136"/>
    </row>
    <row r="37" spans="2:9" ht="30" x14ac:dyDescent="0.25">
      <c r="B37" s="107" t="s">
        <v>107</v>
      </c>
      <c r="C37" s="20"/>
      <c r="D37" s="19" t="s">
        <v>91</v>
      </c>
      <c r="E37" s="19" t="s">
        <v>16</v>
      </c>
      <c r="F37" s="19" t="s">
        <v>92</v>
      </c>
      <c r="G37" s="19" t="s">
        <v>594</v>
      </c>
      <c r="H37" s="137" t="s">
        <v>596</v>
      </c>
      <c r="I37" s="145" t="s">
        <v>595</v>
      </c>
    </row>
    <row r="38" spans="2:9" ht="15.75" thickBot="1" x14ac:dyDescent="0.3">
      <c r="B38" s="108"/>
      <c r="C38" s="90" t="s">
        <v>136</v>
      </c>
      <c r="D38" s="91">
        <f>'1. SummaryProductionBudget-EUR'!F81</f>
        <v>0</v>
      </c>
      <c r="E38" s="91">
        <f>D38</f>
        <v>0</v>
      </c>
      <c r="F38" s="91">
        <f>E38</f>
        <v>0</v>
      </c>
      <c r="G38" s="91">
        <f>F38</f>
        <v>0</v>
      </c>
      <c r="H38" s="138"/>
      <c r="I38" s="146"/>
    </row>
    <row r="39" spans="2:9" ht="15.75" thickTop="1" x14ac:dyDescent="0.25">
      <c r="B39" s="109" t="s">
        <v>100</v>
      </c>
      <c r="C39" s="92"/>
      <c r="D39" s="93"/>
      <c r="E39" s="93"/>
      <c r="F39" s="93"/>
      <c r="G39" s="93"/>
      <c r="H39" s="139"/>
      <c r="I39" s="147"/>
    </row>
    <row r="40" spans="2:9" x14ac:dyDescent="0.25">
      <c r="B40" s="110" t="s">
        <v>128</v>
      </c>
      <c r="C40" s="62" t="s">
        <v>91</v>
      </c>
      <c r="D40" s="94"/>
      <c r="E40" s="94"/>
      <c r="F40" s="94"/>
      <c r="G40" s="94"/>
      <c r="H40" s="140" t="e">
        <f t="shared" ref="H40:H47" si="1">D40/$D$49</f>
        <v>#DIV/0!</v>
      </c>
      <c r="I40" s="148"/>
    </row>
    <row r="41" spans="2:9" x14ac:dyDescent="0.25">
      <c r="B41" s="110" t="s">
        <v>127</v>
      </c>
      <c r="C41" s="62" t="s">
        <v>16</v>
      </c>
      <c r="D41" s="94"/>
      <c r="E41" s="94"/>
      <c r="F41" s="94"/>
      <c r="G41" s="94"/>
      <c r="H41" s="140" t="e">
        <f t="shared" si="1"/>
        <v>#DIV/0!</v>
      </c>
      <c r="I41" s="148"/>
    </row>
    <row r="42" spans="2:9" x14ac:dyDescent="0.25">
      <c r="B42" s="110">
        <v>10</v>
      </c>
      <c r="C42" s="62" t="s">
        <v>92</v>
      </c>
      <c r="D42" s="94"/>
      <c r="E42" s="94"/>
      <c r="F42" s="94"/>
      <c r="G42" s="94"/>
      <c r="H42" s="140" t="e">
        <f t="shared" si="1"/>
        <v>#DIV/0!</v>
      </c>
      <c r="I42" s="148"/>
    </row>
    <row r="43" spans="2:9" x14ac:dyDescent="0.25">
      <c r="B43" s="110" t="s">
        <v>72</v>
      </c>
      <c r="C43" s="62" t="s">
        <v>90</v>
      </c>
      <c r="D43" s="94"/>
      <c r="E43" s="94"/>
      <c r="F43" s="94"/>
      <c r="G43" s="94"/>
      <c r="H43" s="140" t="e">
        <f t="shared" si="1"/>
        <v>#DIV/0!</v>
      </c>
      <c r="I43" s="148"/>
    </row>
    <row r="44" spans="2:9" x14ac:dyDescent="0.25">
      <c r="B44" s="110" t="s">
        <v>74</v>
      </c>
      <c r="C44" s="62" t="s">
        <v>584</v>
      </c>
      <c r="D44" s="94"/>
      <c r="E44" s="94"/>
      <c r="F44" s="94"/>
      <c r="G44" s="94"/>
      <c r="H44" s="140" t="e">
        <f t="shared" si="1"/>
        <v>#DIV/0!</v>
      </c>
      <c r="I44" s="148"/>
    </row>
    <row r="45" spans="2:9" x14ac:dyDescent="0.25">
      <c r="B45" s="110" t="s">
        <v>75</v>
      </c>
      <c r="C45" s="62" t="s">
        <v>115</v>
      </c>
      <c r="D45" s="94"/>
      <c r="E45" s="94"/>
      <c r="F45" s="94"/>
      <c r="G45" s="94"/>
      <c r="H45" s="140" t="e">
        <f t="shared" si="1"/>
        <v>#DIV/0!</v>
      </c>
      <c r="I45" s="148"/>
    </row>
    <row r="46" spans="2:9" x14ac:dyDescent="0.25">
      <c r="B46" s="110" t="s">
        <v>77</v>
      </c>
      <c r="C46" s="62" t="s">
        <v>129</v>
      </c>
      <c r="D46" s="94"/>
      <c r="E46" s="94"/>
      <c r="F46" s="94"/>
      <c r="G46" s="94"/>
      <c r="H46" s="140" t="e">
        <f t="shared" si="1"/>
        <v>#DIV/0!</v>
      </c>
      <c r="I46" s="148"/>
    </row>
    <row r="47" spans="2:9" x14ac:dyDescent="0.25">
      <c r="B47" s="110" t="s">
        <v>13</v>
      </c>
      <c r="C47" s="62" t="s">
        <v>112</v>
      </c>
      <c r="D47" s="96"/>
      <c r="E47" s="96"/>
      <c r="F47" s="96"/>
      <c r="G47" s="96"/>
      <c r="H47" s="140" t="e">
        <f t="shared" si="1"/>
        <v>#DIV/0!</v>
      </c>
      <c r="I47" s="149"/>
    </row>
    <row r="48" spans="2:9" ht="15.75" thickBot="1" x14ac:dyDescent="0.3">
      <c r="B48" s="111"/>
      <c r="C48" s="97"/>
      <c r="D48" s="98"/>
      <c r="E48" s="98"/>
      <c r="F48" s="98"/>
      <c r="G48" s="98"/>
      <c r="H48" s="141"/>
      <c r="I48" s="150"/>
    </row>
    <row r="49" spans="2:9" ht="15.75" thickTop="1" x14ac:dyDescent="0.25">
      <c r="B49" s="112" t="s">
        <v>94</v>
      </c>
      <c r="C49" s="92" t="s">
        <v>93</v>
      </c>
      <c r="D49" s="99">
        <f>D38-SUM(D40:D48)</f>
        <v>0</v>
      </c>
      <c r="E49" s="99">
        <f>E38-SUM(E41:E48)</f>
        <v>0</v>
      </c>
      <c r="F49" s="99">
        <f>F38-SUM(F41:F48)</f>
        <v>0</v>
      </c>
      <c r="G49" s="99">
        <f>G38-SUM(G41:G48)</f>
        <v>0</v>
      </c>
      <c r="H49" s="142"/>
      <c r="I49" s="151"/>
    </row>
    <row r="50" spans="2:9" ht="15.75" thickBot="1" x14ac:dyDescent="0.3">
      <c r="B50" s="111" t="s">
        <v>95</v>
      </c>
      <c r="C50" s="100" t="s">
        <v>126</v>
      </c>
      <c r="D50" s="101"/>
      <c r="E50" s="101"/>
      <c r="F50" s="102"/>
      <c r="G50" s="102"/>
      <c r="H50" s="143"/>
      <c r="I50" s="152"/>
    </row>
    <row r="51" spans="2:9" ht="15.75" thickTop="1" x14ac:dyDescent="0.25">
      <c r="B51" s="113" t="s">
        <v>96</v>
      </c>
      <c r="C51" s="114" t="s">
        <v>108</v>
      </c>
      <c r="D51" s="115">
        <f>D49*D50</f>
        <v>0</v>
      </c>
      <c r="E51" s="115">
        <f>E49*E50</f>
        <v>0</v>
      </c>
      <c r="F51" s="115">
        <f>F49*F50</f>
        <v>0</v>
      </c>
      <c r="G51" s="115">
        <f>G49*G50</f>
        <v>0</v>
      </c>
      <c r="H51" s="144"/>
      <c r="I51" s="153"/>
    </row>
    <row r="53" spans="2:9" x14ac:dyDescent="0.25">
      <c r="B53" s="134" t="s">
        <v>603</v>
      </c>
      <c r="C53" s="135"/>
      <c r="D53" s="135"/>
      <c r="E53" s="135"/>
      <c r="F53" s="135"/>
      <c r="G53" s="135"/>
      <c r="H53" s="136"/>
      <c r="I53" s="136"/>
    </row>
    <row r="54" spans="2:9" ht="30" x14ac:dyDescent="0.25">
      <c r="B54" s="107" t="s">
        <v>107</v>
      </c>
      <c r="C54" s="20"/>
      <c r="D54" s="19" t="s">
        <v>91</v>
      </c>
      <c r="E54" s="19" t="s">
        <v>16</v>
      </c>
      <c r="F54" s="19" t="s">
        <v>92</v>
      </c>
      <c r="G54" s="19" t="s">
        <v>594</v>
      </c>
      <c r="H54" s="137" t="s">
        <v>596</v>
      </c>
      <c r="I54" s="145" t="s">
        <v>595</v>
      </c>
    </row>
    <row r="55" spans="2:9" ht="15.75" thickBot="1" x14ac:dyDescent="0.3">
      <c r="B55" s="108"/>
      <c r="C55" s="90" t="s">
        <v>136</v>
      </c>
      <c r="D55" s="91" t="e">
        <f>'1. SummaryProductionBudget-EUR'!#REF!</f>
        <v>#REF!</v>
      </c>
      <c r="E55" s="91" t="e">
        <f>D55</f>
        <v>#REF!</v>
      </c>
      <c r="F55" s="91" t="e">
        <f>E55</f>
        <v>#REF!</v>
      </c>
      <c r="G55" s="91" t="e">
        <f>F55</f>
        <v>#REF!</v>
      </c>
      <c r="H55" s="138"/>
      <c r="I55" s="146"/>
    </row>
    <row r="56" spans="2:9" ht="15.75" thickTop="1" x14ac:dyDescent="0.25">
      <c r="B56" s="109" t="s">
        <v>100</v>
      </c>
      <c r="C56" s="92"/>
      <c r="D56" s="93"/>
      <c r="E56" s="93"/>
      <c r="F56" s="93"/>
      <c r="G56" s="93"/>
      <c r="H56" s="139"/>
      <c r="I56" s="147"/>
    </row>
    <row r="57" spans="2:9" x14ac:dyDescent="0.25">
      <c r="B57" s="110" t="s">
        <v>128</v>
      </c>
      <c r="C57" s="62" t="s">
        <v>91</v>
      </c>
      <c r="D57" s="94"/>
      <c r="E57" s="94"/>
      <c r="F57" s="94"/>
      <c r="G57" s="94"/>
      <c r="H57" s="140" t="e">
        <f>D57/D66</f>
        <v>#REF!</v>
      </c>
      <c r="I57" s="148"/>
    </row>
    <row r="58" spans="2:9" x14ac:dyDescent="0.25">
      <c r="B58" s="110" t="s">
        <v>127</v>
      </c>
      <c r="C58" s="62" t="s">
        <v>16</v>
      </c>
      <c r="D58" s="94"/>
      <c r="E58" s="94"/>
      <c r="F58" s="94"/>
      <c r="G58" s="94"/>
      <c r="H58" s="140" t="e">
        <f t="shared" ref="H58:H64" si="2">D58/$D$49</f>
        <v>#DIV/0!</v>
      </c>
      <c r="I58" s="148"/>
    </row>
    <row r="59" spans="2:9" x14ac:dyDescent="0.25">
      <c r="B59" s="110">
        <v>10</v>
      </c>
      <c r="C59" s="62" t="s">
        <v>92</v>
      </c>
      <c r="D59" s="94"/>
      <c r="E59" s="94"/>
      <c r="F59" s="94"/>
      <c r="G59" s="94"/>
      <c r="H59" s="140" t="e">
        <f t="shared" si="2"/>
        <v>#DIV/0!</v>
      </c>
      <c r="I59" s="148"/>
    </row>
    <row r="60" spans="2:9" x14ac:dyDescent="0.25">
      <c r="B60" s="110" t="s">
        <v>72</v>
      </c>
      <c r="C60" s="62" t="s">
        <v>90</v>
      </c>
      <c r="D60" s="94"/>
      <c r="E60" s="94"/>
      <c r="F60" s="94"/>
      <c r="G60" s="94"/>
      <c r="H60" s="140" t="e">
        <f t="shared" si="2"/>
        <v>#DIV/0!</v>
      </c>
      <c r="I60" s="148"/>
    </row>
    <row r="61" spans="2:9" x14ac:dyDescent="0.25">
      <c r="B61" s="110" t="s">
        <v>74</v>
      </c>
      <c r="C61" s="62" t="s">
        <v>584</v>
      </c>
      <c r="D61" s="94"/>
      <c r="E61" s="94"/>
      <c r="F61" s="94"/>
      <c r="G61" s="94"/>
      <c r="H61" s="140" t="e">
        <f t="shared" si="2"/>
        <v>#DIV/0!</v>
      </c>
      <c r="I61" s="148"/>
    </row>
    <row r="62" spans="2:9" x14ac:dyDescent="0.25">
      <c r="B62" s="110" t="s">
        <v>75</v>
      </c>
      <c r="C62" s="62" t="s">
        <v>115</v>
      </c>
      <c r="D62" s="94"/>
      <c r="E62" s="94"/>
      <c r="F62" s="94"/>
      <c r="G62" s="94"/>
      <c r="H62" s="140" t="e">
        <f t="shared" si="2"/>
        <v>#DIV/0!</v>
      </c>
      <c r="I62" s="148"/>
    </row>
    <row r="63" spans="2:9" x14ac:dyDescent="0.25">
      <c r="B63" s="110" t="s">
        <v>77</v>
      </c>
      <c r="C63" s="62" t="s">
        <v>129</v>
      </c>
      <c r="D63" s="94"/>
      <c r="E63" s="94"/>
      <c r="F63" s="94"/>
      <c r="G63" s="94"/>
      <c r="H63" s="140" t="e">
        <f t="shared" si="2"/>
        <v>#DIV/0!</v>
      </c>
      <c r="I63" s="148"/>
    </row>
    <row r="64" spans="2:9" x14ac:dyDescent="0.25">
      <c r="B64" s="110" t="s">
        <v>13</v>
      </c>
      <c r="C64" s="62" t="s">
        <v>112</v>
      </c>
      <c r="D64" s="96"/>
      <c r="E64" s="96"/>
      <c r="F64" s="96"/>
      <c r="G64" s="96"/>
      <c r="H64" s="140" t="e">
        <f t="shared" si="2"/>
        <v>#DIV/0!</v>
      </c>
      <c r="I64" s="149"/>
    </row>
    <row r="65" spans="2:9" ht="15.75" thickBot="1" x14ac:dyDescent="0.3">
      <c r="B65" s="111"/>
      <c r="C65" s="97"/>
      <c r="D65" s="98"/>
      <c r="E65" s="98"/>
      <c r="F65" s="98"/>
      <c r="G65" s="98"/>
      <c r="H65" s="141"/>
      <c r="I65" s="150"/>
    </row>
    <row r="66" spans="2:9" ht="15.75" thickTop="1" x14ac:dyDescent="0.25">
      <c r="B66" s="112" t="s">
        <v>94</v>
      </c>
      <c r="C66" s="92" t="s">
        <v>93</v>
      </c>
      <c r="D66" s="99" t="e">
        <f>D55-SUM(D57:D65)</f>
        <v>#REF!</v>
      </c>
      <c r="E66" s="99" t="e">
        <f>E55-SUM(E58:E65)</f>
        <v>#REF!</v>
      </c>
      <c r="F66" s="99" t="e">
        <f>F55-SUM(F58:F65)</f>
        <v>#REF!</v>
      </c>
      <c r="G66" s="99" t="e">
        <f>G55-SUM(G58:G65)</f>
        <v>#REF!</v>
      </c>
      <c r="H66" s="142"/>
      <c r="I66" s="151"/>
    </row>
    <row r="67" spans="2:9" ht="15.75" thickBot="1" x14ac:dyDescent="0.3">
      <c r="B67" s="111" t="s">
        <v>95</v>
      </c>
      <c r="C67" s="100" t="s">
        <v>126</v>
      </c>
      <c r="D67" s="101"/>
      <c r="E67" s="101"/>
      <c r="F67" s="102"/>
      <c r="G67" s="102"/>
      <c r="H67" s="143"/>
      <c r="I67" s="152"/>
    </row>
    <row r="68" spans="2:9" ht="15.75" thickTop="1" x14ac:dyDescent="0.25">
      <c r="B68" s="113" t="s">
        <v>96</v>
      </c>
      <c r="C68" s="114" t="s">
        <v>108</v>
      </c>
      <c r="D68" s="115" t="e">
        <f>D66*D67</f>
        <v>#REF!</v>
      </c>
      <c r="E68" s="115" t="e">
        <f>E66*E67</f>
        <v>#REF!</v>
      </c>
      <c r="F68" s="115" t="e">
        <f>F66*F67</f>
        <v>#REF!</v>
      </c>
      <c r="G68" s="115" t="e">
        <f>G66*G67</f>
        <v>#REF!</v>
      </c>
      <c r="H68" s="144"/>
      <c r="I68" s="153"/>
    </row>
  </sheetData>
  <pageMargins left="0.7" right="0.7" top="0.75" bottom="0.75" header="0.3" footer="0.3"/>
  <pageSetup paperSize="9" scale="61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88"/>
  <sheetViews>
    <sheetView tabSelected="1" zoomScaleNormal="100" workbookViewId="0">
      <selection activeCell="D25" sqref="D25"/>
    </sheetView>
  </sheetViews>
  <sheetFormatPr defaultColWidth="9.140625" defaultRowHeight="15" x14ac:dyDescent="0.25"/>
  <cols>
    <col min="1" max="1" width="3" style="48" customWidth="1"/>
    <col min="2" max="2" width="6.5703125" style="48" customWidth="1"/>
    <col min="3" max="3" width="8.42578125" style="48" customWidth="1"/>
    <col min="4" max="4" width="82.7109375" style="48" bestFit="1" customWidth="1"/>
    <col min="5" max="5" width="35" style="56" bestFit="1" customWidth="1"/>
    <col min="6" max="16384" width="9.140625" style="48"/>
  </cols>
  <sheetData>
    <row r="1" spans="1:7" ht="19.5" x14ac:dyDescent="0.25">
      <c r="A1" s="55" t="s">
        <v>604</v>
      </c>
    </row>
    <row r="2" spans="1:7" ht="19.5" x14ac:dyDescent="0.25">
      <c r="A2" s="55"/>
    </row>
    <row r="3" spans="1:7" ht="19.5" x14ac:dyDescent="0.25">
      <c r="A3" s="55"/>
    </row>
    <row r="4" spans="1:7" ht="19.5" x14ac:dyDescent="0.25">
      <c r="A4" s="44"/>
      <c r="B4" s="45"/>
      <c r="C4" s="57"/>
      <c r="D4" s="58"/>
      <c r="E4" s="59"/>
    </row>
    <row r="5" spans="1:7" ht="19.5" x14ac:dyDescent="0.25">
      <c r="A5" s="44"/>
      <c r="B5" s="45"/>
      <c r="C5" s="57"/>
      <c r="D5" s="58"/>
      <c r="E5" s="59"/>
    </row>
    <row r="6" spans="1:7" ht="33.75" customHeight="1" x14ac:dyDescent="0.25">
      <c r="A6" s="183"/>
      <c r="B6" s="183"/>
      <c r="C6" s="183"/>
      <c r="D6" s="183"/>
      <c r="E6" s="183"/>
    </row>
    <row r="7" spans="1:7" x14ac:dyDescent="0.25">
      <c r="A7" s="44"/>
      <c r="B7" s="46"/>
      <c r="C7" s="58"/>
      <c r="D7" s="58"/>
      <c r="E7" s="59"/>
    </row>
    <row r="9" spans="1:7" x14ac:dyDescent="0.25">
      <c r="A9" s="60" t="s">
        <v>0</v>
      </c>
      <c r="B9" s="60" t="s">
        <v>1</v>
      </c>
      <c r="C9" s="60"/>
      <c r="D9" s="61"/>
    </row>
    <row r="10" spans="1:7" x14ac:dyDescent="0.25">
      <c r="A10" s="62" t="s">
        <v>2</v>
      </c>
      <c r="B10" s="62"/>
      <c r="C10" s="62"/>
      <c r="D10" s="62"/>
    </row>
    <row r="11" spans="1:7" x14ac:dyDescent="0.25">
      <c r="A11" s="62"/>
      <c r="B11" s="63" t="s">
        <v>5</v>
      </c>
      <c r="C11" s="63" t="s">
        <v>6</v>
      </c>
      <c r="D11" s="62"/>
      <c r="E11" s="64"/>
      <c r="F11" s="65"/>
      <c r="G11" s="66"/>
    </row>
    <row r="12" spans="1:7" x14ac:dyDescent="0.25">
      <c r="A12" s="23"/>
      <c r="B12" s="23"/>
      <c r="C12" s="23"/>
      <c r="D12" s="23" t="s">
        <v>137</v>
      </c>
      <c r="F12" s="67"/>
      <c r="G12" s="66"/>
    </row>
    <row r="13" spans="1:7" x14ac:dyDescent="0.25">
      <c r="A13" s="23"/>
      <c r="B13" s="23"/>
      <c r="C13" s="23"/>
      <c r="D13" s="23" t="s">
        <v>138</v>
      </c>
      <c r="F13" s="67"/>
      <c r="G13" s="66"/>
    </row>
    <row r="14" spans="1:7" x14ac:dyDescent="0.25">
      <c r="A14" s="62"/>
      <c r="B14" s="62"/>
      <c r="C14" s="23"/>
      <c r="D14" s="62" t="s">
        <v>139</v>
      </c>
      <c r="F14" s="65"/>
      <c r="G14" s="66"/>
    </row>
    <row r="15" spans="1:7" x14ac:dyDescent="0.25">
      <c r="A15" s="62"/>
      <c r="B15" s="62"/>
      <c r="C15" s="23"/>
      <c r="D15" s="62" t="s">
        <v>140</v>
      </c>
      <c r="F15" s="68"/>
      <c r="G15" s="66"/>
    </row>
    <row r="16" spans="1:7" x14ac:dyDescent="0.25">
      <c r="A16" s="62"/>
      <c r="B16" s="62"/>
      <c r="C16" s="23"/>
      <c r="D16" s="62" t="s">
        <v>141</v>
      </c>
      <c r="F16" s="69"/>
      <c r="G16" s="66"/>
    </row>
    <row r="17" spans="1:5" x14ac:dyDescent="0.25">
      <c r="A17" s="62"/>
      <c r="B17" s="62"/>
      <c r="C17" s="62"/>
      <c r="D17" s="62"/>
    </row>
    <row r="18" spans="1:5" x14ac:dyDescent="0.25">
      <c r="A18" s="62"/>
      <c r="B18" s="63" t="s">
        <v>7</v>
      </c>
      <c r="C18" s="63" t="s">
        <v>8</v>
      </c>
      <c r="D18" s="62"/>
    </row>
    <row r="19" spans="1:5" x14ac:dyDescent="0.25">
      <c r="A19" s="62"/>
      <c r="B19" s="62"/>
      <c r="C19" s="62"/>
      <c r="D19" s="62" t="s">
        <v>142</v>
      </c>
    </row>
    <row r="20" spans="1:5" x14ac:dyDescent="0.25">
      <c r="A20" s="62"/>
      <c r="B20" s="62"/>
      <c r="C20" s="62"/>
      <c r="D20" s="62" t="s">
        <v>143</v>
      </c>
    </row>
    <row r="21" spans="1:5" x14ac:dyDescent="0.25">
      <c r="A21" s="62"/>
      <c r="B21" s="62"/>
      <c r="C21" s="62"/>
      <c r="D21" s="62" t="s">
        <v>144</v>
      </c>
    </row>
    <row r="22" spans="1:5" x14ac:dyDescent="0.25">
      <c r="A22" s="62"/>
      <c r="B22" s="62"/>
      <c r="C22" s="62"/>
      <c r="D22" s="62"/>
    </row>
    <row r="23" spans="1:5" x14ac:dyDescent="0.25">
      <c r="A23" s="62"/>
      <c r="B23" s="63" t="s">
        <v>9</v>
      </c>
      <c r="C23" s="63" t="s">
        <v>101</v>
      </c>
      <c r="D23" s="62"/>
    </row>
    <row r="24" spans="1:5" x14ac:dyDescent="0.25">
      <c r="A24" s="62"/>
      <c r="B24" s="62"/>
      <c r="C24" s="62"/>
      <c r="D24" s="62" t="s">
        <v>145</v>
      </c>
    </row>
    <row r="25" spans="1:5" x14ac:dyDescent="0.25">
      <c r="A25" s="62"/>
      <c r="B25" s="62"/>
      <c r="C25" s="62"/>
      <c r="D25" s="62" t="s">
        <v>146</v>
      </c>
    </row>
    <row r="26" spans="1:5" s="71" customFormat="1" x14ac:dyDescent="0.25">
      <c r="A26" s="62"/>
      <c r="B26" s="62"/>
      <c r="C26" s="62"/>
      <c r="D26" s="62"/>
      <c r="E26" s="70"/>
    </row>
    <row r="27" spans="1:5" s="71" customFormat="1" x14ac:dyDescent="0.25">
      <c r="A27" s="62"/>
      <c r="B27" s="63" t="s">
        <v>11</v>
      </c>
      <c r="C27" s="63" t="s">
        <v>12</v>
      </c>
      <c r="D27" s="63"/>
      <c r="E27" s="70"/>
    </row>
    <row r="28" spans="1:5" s="71" customFormat="1" x14ac:dyDescent="0.25">
      <c r="A28" s="62"/>
      <c r="B28" s="63"/>
      <c r="C28" s="23"/>
      <c r="D28" s="23" t="s">
        <v>147</v>
      </c>
      <c r="E28" s="70"/>
    </row>
    <row r="29" spans="1:5" s="71" customFormat="1" x14ac:dyDescent="0.25">
      <c r="A29" s="62"/>
      <c r="B29" s="63"/>
      <c r="C29" s="23"/>
      <c r="D29" s="23" t="s">
        <v>148</v>
      </c>
      <c r="E29" s="70"/>
    </row>
    <row r="30" spans="1:5" s="71" customFormat="1" x14ac:dyDescent="0.25">
      <c r="A30" s="62"/>
      <c r="B30" s="63"/>
      <c r="C30" s="23"/>
      <c r="D30" s="23" t="s">
        <v>606</v>
      </c>
      <c r="E30" s="70"/>
    </row>
    <row r="31" spans="1:5" s="71" customFormat="1" x14ac:dyDescent="0.25">
      <c r="A31" s="62"/>
      <c r="B31" s="63"/>
      <c r="C31" s="23"/>
      <c r="D31" s="23" t="s">
        <v>149</v>
      </c>
      <c r="E31" s="70"/>
    </row>
    <row r="32" spans="1:5" s="71" customFormat="1" x14ac:dyDescent="0.25">
      <c r="A32" s="62"/>
      <c r="B32" s="62"/>
      <c r="C32" s="23"/>
      <c r="D32" s="62" t="s">
        <v>150</v>
      </c>
      <c r="E32" s="70"/>
    </row>
    <row r="33" spans="1:5" s="71" customFormat="1" x14ac:dyDescent="0.25">
      <c r="A33" s="62"/>
      <c r="B33" s="62"/>
      <c r="C33" s="62"/>
      <c r="D33" s="62"/>
      <c r="E33" s="70"/>
    </row>
    <row r="34" spans="1:5" s="71" customFormat="1" x14ac:dyDescent="0.25">
      <c r="A34" s="63"/>
      <c r="B34" s="63" t="s">
        <v>13</v>
      </c>
      <c r="C34" s="63" t="s">
        <v>112</v>
      </c>
      <c r="D34" s="63"/>
      <c r="E34" s="70"/>
    </row>
    <row r="35" spans="1:5" s="71" customFormat="1" x14ac:dyDescent="0.25">
      <c r="A35" s="63"/>
      <c r="B35" s="63"/>
      <c r="C35" s="23"/>
      <c r="D35" s="62" t="s">
        <v>151</v>
      </c>
      <c r="E35" s="70"/>
    </row>
    <row r="36" spans="1:5" s="71" customFormat="1" x14ac:dyDescent="0.25">
      <c r="A36" s="63"/>
      <c r="B36" s="63"/>
      <c r="C36" s="23"/>
      <c r="D36" s="23" t="s">
        <v>152</v>
      </c>
      <c r="E36" s="70"/>
    </row>
    <row r="37" spans="1:5" s="71" customFormat="1" x14ac:dyDescent="0.25">
      <c r="A37" s="63"/>
      <c r="B37" s="63"/>
      <c r="C37" s="23"/>
      <c r="D37" s="23" t="s">
        <v>153</v>
      </c>
      <c r="E37" s="70"/>
    </row>
    <row r="38" spans="1:5" s="71" customFormat="1" x14ac:dyDescent="0.25">
      <c r="A38" s="63"/>
      <c r="B38" s="63"/>
      <c r="C38" s="23"/>
      <c r="D38" s="23" t="s">
        <v>154</v>
      </c>
      <c r="E38" s="70"/>
    </row>
    <row r="39" spans="1:5" s="71" customFormat="1" x14ac:dyDescent="0.25">
      <c r="A39" s="63"/>
      <c r="B39" s="63"/>
      <c r="C39" s="23"/>
      <c r="D39" s="23" t="s">
        <v>155</v>
      </c>
      <c r="E39" s="70"/>
    </row>
    <row r="40" spans="1:5" s="71" customFormat="1" x14ac:dyDescent="0.25">
      <c r="A40" s="63"/>
      <c r="B40" s="63"/>
      <c r="C40" s="23"/>
      <c r="D40" s="23" t="s">
        <v>559</v>
      </c>
      <c r="E40" s="70"/>
    </row>
    <row r="41" spans="1:5" s="71" customFormat="1" x14ac:dyDescent="0.25">
      <c r="A41" s="63"/>
      <c r="B41" s="63"/>
      <c r="C41" s="23"/>
      <c r="D41" s="23" t="s">
        <v>156</v>
      </c>
      <c r="E41" s="70"/>
    </row>
    <row r="42" spans="1:5" s="71" customFormat="1" x14ac:dyDescent="0.25">
      <c r="A42" s="63"/>
      <c r="B42" s="63"/>
      <c r="C42" s="23"/>
      <c r="D42" s="23" t="s">
        <v>157</v>
      </c>
      <c r="E42" s="70"/>
    </row>
    <row r="43" spans="1:5" x14ac:dyDescent="0.25">
      <c r="A43" s="63"/>
      <c r="B43" s="63"/>
      <c r="C43" s="23"/>
      <c r="D43" s="23" t="s">
        <v>158</v>
      </c>
      <c r="E43" s="70"/>
    </row>
    <row r="44" spans="1:5" x14ac:dyDescent="0.25">
      <c r="A44" s="63"/>
      <c r="B44" s="63"/>
      <c r="C44" s="23"/>
      <c r="D44" s="23" t="s">
        <v>159</v>
      </c>
      <c r="E44" s="70"/>
    </row>
    <row r="45" spans="1:5" x14ac:dyDescent="0.25">
      <c r="A45" s="63"/>
      <c r="B45" s="63"/>
      <c r="C45" s="23"/>
      <c r="D45" s="23" t="s">
        <v>160</v>
      </c>
      <c r="E45" s="70"/>
    </row>
    <row r="46" spans="1:5" x14ac:dyDescent="0.25">
      <c r="A46" s="63"/>
      <c r="B46" s="63"/>
      <c r="C46" s="23"/>
      <c r="D46" s="23" t="s">
        <v>161</v>
      </c>
      <c r="E46" s="70"/>
    </row>
    <row r="47" spans="1:5" x14ac:dyDescent="0.25">
      <c r="A47" s="63"/>
      <c r="B47" s="63"/>
      <c r="C47" s="23"/>
      <c r="D47" s="23" t="s">
        <v>162</v>
      </c>
      <c r="E47" s="70"/>
    </row>
    <row r="48" spans="1:5" x14ac:dyDescent="0.25">
      <c r="A48" s="63"/>
      <c r="B48" s="63"/>
      <c r="C48" s="23"/>
      <c r="D48" s="23" t="s">
        <v>163</v>
      </c>
      <c r="E48" s="70"/>
    </row>
    <row r="49" spans="1:5" x14ac:dyDescent="0.25">
      <c r="A49" s="63"/>
      <c r="B49" s="63"/>
      <c r="C49" s="23"/>
      <c r="D49" s="23" t="s">
        <v>164</v>
      </c>
      <c r="E49" s="70"/>
    </row>
    <row r="50" spans="1:5" x14ac:dyDescent="0.25">
      <c r="A50" s="63"/>
      <c r="B50" s="63"/>
      <c r="C50" s="23"/>
      <c r="D50" s="23" t="s">
        <v>165</v>
      </c>
      <c r="E50" s="70"/>
    </row>
    <row r="51" spans="1:5" x14ac:dyDescent="0.25">
      <c r="A51" s="63"/>
      <c r="B51" s="63"/>
      <c r="C51" s="23"/>
      <c r="D51" s="23" t="s">
        <v>166</v>
      </c>
      <c r="E51" s="70"/>
    </row>
    <row r="52" spans="1:5" x14ac:dyDescent="0.25">
      <c r="A52" s="62"/>
      <c r="B52" s="62"/>
      <c r="C52" s="23"/>
      <c r="D52" s="62" t="s">
        <v>167</v>
      </c>
      <c r="E52" s="70"/>
    </row>
    <row r="53" spans="1:5" x14ac:dyDescent="0.25">
      <c r="A53" s="62"/>
      <c r="B53" s="62"/>
      <c r="C53" s="23"/>
      <c r="D53" s="62" t="s">
        <v>168</v>
      </c>
      <c r="E53" s="70"/>
    </row>
    <row r="54" spans="1:5" x14ac:dyDescent="0.25">
      <c r="A54" s="62"/>
      <c r="B54" s="62"/>
      <c r="C54" s="23"/>
      <c r="D54" s="62"/>
      <c r="E54" s="70"/>
    </row>
    <row r="55" spans="1:5" x14ac:dyDescent="0.25">
      <c r="A55" s="60" t="s">
        <v>14</v>
      </c>
      <c r="B55" s="60" t="s">
        <v>102</v>
      </c>
      <c r="C55" s="60"/>
      <c r="D55" s="60"/>
      <c r="E55" s="70"/>
    </row>
    <row r="56" spans="1:5" x14ac:dyDescent="0.25">
      <c r="A56" s="62" t="s">
        <v>2</v>
      </c>
      <c r="B56" s="62"/>
      <c r="C56" s="62"/>
      <c r="D56" s="62"/>
      <c r="E56" s="70"/>
    </row>
    <row r="57" spans="1:5" x14ac:dyDescent="0.25">
      <c r="A57" s="63"/>
      <c r="B57" s="63" t="s">
        <v>15</v>
      </c>
      <c r="C57" s="63" t="s">
        <v>169</v>
      </c>
      <c r="D57" s="63"/>
      <c r="E57" s="70"/>
    </row>
    <row r="58" spans="1:5" x14ac:dyDescent="0.25">
      <c r="A58" s="62"/>
      <c r="B58" s="62"/>
      <c r="C58" s="62"/>
      <c r="D58" s="62" t="s">
        <v>124</v>
      </c>
      <c r="E58" s="70"/>
    </row>
    <row r="59" spans="1:5" x14ac:dyDescent="0.25">
      <c r="A59" s="62"/>
      <c r="B59" s="62"/>
      <c r="C59" s="62"/>
      <c r="D59" s="62" t="s">
        <v>170</v>
      </c>
      <c r="E59" s="70"/>
    </row>
    <row r="60" spans="1:5" x14ac:dyDescent="0.25">
      <c r="A60" s="62"/>
      <c r="B60" s="62"/>
      <c r="C60" s="62"/>
      <c r="D60" s="62"/>
      <c r="E60" s="70"/>
    </row>
    <row r="61" spans="1:5" x14ac:dyDescent="0.25">
      <c r="A61" s="63"/>
      <c r="B61" s="63" t="s">
        <v>171</v>
      </c>
      <c r="C61" s="63" t="s">
        <v>113</v>
      </c>
      <c r="D61" s="63"/>
      <c r="E61" s="70"/>
    </row>
    <row r="62" spans="1:5" x14ac:dyDescent="0.25">
      <c r="A62" s="62"/>
      <c r="B62" s="62"/>
      <c r="C62" s="62"/>
      <c r="D62" s="62" t="s">
        <v>172</v>
      </c>
      <c r="E62" s="70"/>
    </row>
    <row r="63" spans="1:5" x14ac:dyDescent="0.25">
      <c r="A63" s="62"/>
      <c r="B63" s="62"/>
      <c r="C63" s="62"/>
      <c r="D63" s="72" t="s">
        <v>560</v>
      </c>
      <c r="E63" s="70"/>
    </row>
    <row r="64" spans="1:5" x14ac:dyDescent="0.25">
      <c r="A64" s="62"/>
      <c r="B64" s="62"/>
      <c r="C64" s="62"/>
      <c r="D64" s="62"/>
      <c r="E64" s="70"/>
    </row>
    <row r="65" spans="1:5" s="71" customFormat="1" x14ac:dyDescent="0.25">
      <c r="A65" s="60" t="s">
        <v>17</v>
      </c>
      <c r="B65" s="60" t="s">
        <v>18</v>
      </c>
      <c r="C65" s="60"/>
      <c r="D65" s="60"/>
      <c r="E65" s="70"/>
    </row>
    <row r="66" spans="1:5" x14ac:dyDescent="0.25">
      <c r="A66" s="62" t="s">
        <v>2</v>
      </c>
      <c r="B66" s="62"/>
      <c r="C66" s="62"/>
      <c r="D66" s="62"/>
      <c r="E66" s="70"/>
    </row>
    <row r="67" spans="1:5" s="71" customFormat="1" x14ac:dyDescent="0.25">
      <c r="A67" s="63"/>
      <c r="B67" s="63" t="s">
        <v>19</v>
      </c>
      <c r="C67" s="63" t="s">
        <v>20</v>
      </c>
      <c r="D67" s="63"/>
      <c r="E67" s="70"/>
    </row>
    <row r="68" spans="1:5" x14ac:dyDescent="0.25">
      <c r="A68" s="62"/>
      <c r="B68" s="62"/>
      <c r="C68" s="62"/>
      <c r="D68" s="62" t="s">
        <v>173</v>
      </c>
      <c r="E68" s="70"/>
    </row>
    <row r="69" spans="1:5" x14ac:dyDescent="0.25">
      <c r="A69" s="62"/>
      <c r="B69" s="62"/>
      <c r="C69" s="62"/>
      <c r="D69" s="62" t="s">
        <v>174</v>
      </c>
      <c r="E69" s="70"/>
    </row>
    <row r="70" spans="1:5" x14ac:dyDescent="0.25">
      <c r="A70" s="62"/>
      <c r="B70" s="62"/>
      <c r="C70" s="62"/>
      <c r="D70" s="62"/>
      <c r="E70" s="70"/>
    </row>
    <row r="71" spans="1:5" s="71" customFormat="1" x14ac:dyDescent="0.25">
      <c r="A71" s="63"/>
      <c r="B71" s="63" t="s">
        <v>21</v>
      </c>
      <c r="C71" s="63" t="s">
        <v>561</v>
      </c>
      <c r="D71" s="63"/>
      <c r="E71" s="70"/>
    </row>
    <row r="72" spans="1:5" x14ac:dyDescent="0.25">
      <c r="A72" s="62"/>
      <c r="B72" s="62"/>
      <c r="C72" s="62"/>
      <c r="D72" s="62" t="s">
        <v>175</v>
      </c>
      <c r="E72" s="70"/>
    </row>
    <row r="73" spans="1:5" x14ac:dyDescent="0.25">
      <c r="A73" s="62"/>
      <c r="B73" s="62"/>
      <c r="C73" s="62"/>
      <c r="D73" s="62" t="s">
        <v>176</v>
      </c>
      <c r="E73" s="70"/>
    </row>
    <row r="74" spans="1:5" x14ac:dyDescent="0.25">
      <c r="A74" s="62"/>
      <c r="B74" s="62"/>
      <c r="C74" s="62"/>
      <c r="D74" s="62" t="s">
        <v>562</v>
      </c>
      <c r="E74" s="70"/>
    </row>
    <row r="75" spans="1:5" x14ac:dyDescent="0.25">
      <c r="A75" s="62"/>
      <c r="B75" s="62"/>
      <c r="C75" s="62"/>
      <c r="D75" s="62"/>
      <c r="E75" s="70"/>
    </row>
    <row r="76" spans="1:5" s="71" customFormat="1" x14ac:dyDescent="0.25">
      <c r="A76" s="63"/>
      <c r="B76" s="63" t="s">
        <v>22</v>
      </c>
      <c r="C76" s="63" t="s">
        <v>23</v>
      </c>
      <c r="D76" s="63"/>
      <c r="E76" s="70"/>
    </row>
    <row r="77" spans="1:5" s="71" customFormat="1" x14ac:dyDescent="0.25">
      <c r="A77" s="23"/>
      <c r="B77" s="23"/>
      <c r="C77" s="23"/>
      <c r="D77" s="23" t="s">
        <v>177</v>
      </c>
      <c r="E77" s="70"/>
    </row>
    <row r="78" spans="1:5" s="71" customFormat="1" x14ac:dyDescent="0.25">
      <c r="A78" s="23"/>
      <c r="B78" s="23"/>
      <c r="C78" s="23"/>
      <c r="D78" s="23" t="s">
        <v>199</v>
      </c>
      <c r="E78" s="70"/>
    </row>
    <row r="79" spans="1:5" x14ac:dyDescent="0.25">
      <c r="A79" s="62"/>
      <c r="B79" s="62"/>
      <c r="C79" s="23"/>
      <c r="D79" s="62" t="s">
        <v>178</v>
      </c>
      <c r="E79" s="70"/>
    </row>
    <row r="80" spans="1:5" x14ac:dyDescent="0.25">
      <c r="A80" s="62"/>
      <c r="B80" s="62"/>
      <c r="C80" s="23"/>
      <c r="D80" s="62" t="s">
        <v>179</v>
      </c>
      <c r="E80" s="70"/>
    </row>
    <row r="81" spans="1:5" x14ac:dyDescent="0.25">
      <c r="A81" s="62"/>
      <c r="B81" s="62"/>
      <c r="C81" s="62"/>
      <c r="D81" s="62"/>
      <c r="E81" s="70"/>
    </row>
    <row r="82" spans="1:5" s="71" customFormat="1" x14ac:dyDescent="0.25">
      <c r="A82" s="73"/>
      <c r="B82" s="73" t="s">
        <v>556</v>
      </c>
      <c r="C82" s="73" t="s">
        <v>130</v>
      </c>
      <c r="D82" s="73"/>
      <c r="E82" s="70"/>
    </row>
    <row r="83" spans="1:5" x14ac:dyDescent="0.25">
      <c r="A83" s="72"/>
      <c r="B83" s="72"/>
      <c r="C83" s="72"/>
      <c r="D83" s="72" t="s">
        <v>180</v>
      </c>
      <c r="E83" s="70"/>
    </row>
    <row r="84" spans="1:5" x14ac:dyDescent="0.25">
      <c r="A84" s="72"/>
      <c r="B84" s="72"/>
      <c r="C84" s="72"/>
      <c r="D84" s="72" t="s">
        <v>181</v>
      </c>
      <c r="E84" s="70"/>
    </row>
    <row r="85" spans="1:5" x14ac:dyDescent="0.25">
      <c r="A85" s="72"/>
      <c r="B85" s="72"/>
      <c r="C85" s="72"/>
      <c r="D85" s="72" t="s">
        <v>182</v>
      </c>
      <c r="E85" s="70"/>
    </row>
    <row r="86" spans="1:5" x14ac:dyDescent="0.25">
      <c r="A86" s="72"/>
      <c r="B86" s="72"/>
      <c r="C86" s="72"/>
      <c r="D86" s="72" t="s">
        <v>183</v>
      </c>
      <c r="E86" s="70"/>
    </row>
    <row r="87" spans="1:5" x14ac:dyDescent="0.25">
      <c r="A87" s="72"/>
      <c r="B87" s="72"/>
      <c r="C87" s="72"/>
      <c r="D87" s="72" t="s">
        <v>184</v>
      </c>
      <c r="E87" s="70"/>
    </row>
    <row r="88" spans="1:5" x14ac:dyDescent="0.25">
      <c r="A88" s="72"/>
      <c r="B88" s="72"/>
      <c r="C88" s="72"/>
      <c r="D88" s="72" t="s">
        <v>185</v>
      </c>
      <c r="E88" s="70"/>
    </row>
    <row r="89" spans="1:5" x14ac:dyDescent="0.25">
      <c r="A89" s="62"/>
      <c r="B89" s="23"/>
      <c r="C89" s="23"/>
      <c r="D89" s="23" t="s">
        <v>571</v>
      </c>
      <c r="E89" s="70"/>
    </row>
    <row r="90" spans="1:5" x14ac:dyDescent="0.25">
      <c r="A90" s="62"/>
      <c r="B90" s="23"/>
      <c r="C90" s="23"/>
      <c r="D90" s="23" t="s">
        <v>274</v>
      </c>
      <c r="E90" s="70"/>
    </row>
    <row r="91" spans="1:5" x14ac:dyDescent="0.25">
      <c r="A91" s="62"/>
      <c r="B91" s="23"/>
      <c r="C91" s="23"/>
      <c r="D91" s="23" t="s">
        <v>572</v>
      </c>
      <c r="E91" s="70"/>
    </row>
    <row r="92" spans="1:5" x14ac:dyDescent="0.25">
      <c r="A92" s="62"/>
      <c r="B92" s="62"/>
      <c r="C92" s="23"/>
      <c r="D92" s="62" t="s">
        <v>273</v>
      </c>
      <c r="E92" s="70"/>
    </row>
    <row r="93" spans="1:5" x14ac:dyDescent="0.25">
      <c r="A93" s="72"/>
      <c r="B93" s="72"/>
      <c r="C93" s="72"/>
      <c r="D93" s="72"/>
      <c r="E93" s="70"/>
    </row>
    <row r="94" spans="1:5" s="71" customFormat="1" x14ac:dyDescent="0.25">
      <c r="A94" s="60" t="s">
        <v>24</v>
      </c>
      <c r="B94" s="60" t="s">
        <v>25</v>
      </c>
      <c r="C94" s="60"/>
      <c r="D94" s="60"/>
      <c r="E94" s="74"/>
    </row>
    <row r="95" spans="1:5" x14ac:dyDescent="0.25">
      <c r="A95" s="62" t="s">
        <v>2</v>
      </c>
      <c r="B95" s="62"/>
      <c r="C95" s="62"/>
      <c r="D95" s="62"/>
      <c r="E95" s="70"/>
    </row>
    <row r="96" spans="1:5" x14ac:dyDescent="0.25">
      <c r="A96" s="62"/>
      <c r="B96" s="63" t="s">
        <v>26</v>
      </c>
      <c r="C96" s="63" t="s">
        <v>27</v>
      </c>
      <c r="D96" s="63"/>
      <c r="E96" s="70"/>
    </row>
    <row r="97" spans="1:5" x14ac:dyDescent="0.25">
      <c r="A97" s="62"/>
      <c r="B97" s="62"/>
      <c r="C97" s="62"/>
      <c r="D97" s="62" t="s">
        <v>186</v>
      </c>
      <c r="E97" s="70"/>
    </row>
    <row r="98" spans="1:5" x14ac:dyDescent="0.25">
      <c r="A98" s="62"/>
      <c r="B98" s="62"/>
      <c r="C98" s="62"/>
      <c r="D98" s="62" t="s">
        <v>187</v>
      </c>
      <c r="E98" s="70"/>
    </row>
    <row r="99" spans="1:5" x14ac:dyDescent="0.25">
      <c r="A99" s="62"/>
      <c r="B99" s="62"/>
      <c r="C99" s="62"/>
      <c r="D99" s="62" t="s">
        <v>188</v>
      </c>
      <c r="E99" s="70"/>
    </row>
    <row r="100" spans="1:5" x14ac:dyDescent="0.25">
      <c r="A100" s="62"/>
      <c r="B100" s="62"/>
      <c r="C100" s="62"/>
      <c r="D100" s="62" t="s">
        <v>189</v>
      </c>
      <c r="E100" s="70"/>
    </row>
    <row r="101" spans="1:5" x14ac:dyDescent="0.25">
      <c r="A101" s="62"/>
      <c r="B101" s="62"/>
      <c r="C101" s="62"/>
      <c r="D101" s="62" t="s">
        <v>190</v>
      </c>
      <c r="E101" s="70"/>
    </row>
    <row r="102" spans="1:5" x14ac:dyDescent="0.25">
      <c r="A102" s="62"/>
      <c r="B102" s="62"/>
      <c r="C102" s="62"/>
      <c r="D102" s="62" t="s">
        <v>191</v>
      </c>
      <c r="E102" s="70"/>
    </row>
    <row r="103" spans="1:5" x14ac:dyDescent="0.25">
      <c r="A103" s="62"/>
      <c r="B103" s="62"/>
      <c r="C103" s="62"/>
      <c r="D103" s="62" t="s">
        <v>192</v>
      </c>
      <c r="E103" s="70"/>
    </row>
    <row r="104" spans="1:5" x14ac:dyDescent="0.25">
      <c r="A104" s="62"/>
      <c r="B104" s="62"/>
      <c r="C104" s="62"/>
      <c r="D104" s="62" t="s">
        <v>193</v>
      </c>
      <c r="E104" s="70"/>
    </row>
    <row r="105" spans="1:5" x14ac:dyDescent="0.25">
      <c r="A105" s="62"/>
      <c r="B105" s="62"/>
      <c r="C105" s="62"/>
      <c r="D105" s="62" t="s">
        <v>563</v>
      </c>
      <c r="E105" s="70"/>
    </row>
    <row r="106" spans="1:5" x14ac:dyDescent="0.25">
      <c r="A106" s="62"/>
      <c r="B106" s="62"/>
      <c r="C106" s="62"/>
      <c r="D106" s="62" t="s">
        <v>511</v>
      </c>
      <c r="E106" s="70"/>
    </row>
    <row r="107" spans="1:5" x14ac:dyDescent="0.25">
      <c r="A107" s="62"/>
      <c r="B107" s="62"/>
      <c r="C107" s="62"/>
      <c r="D107" s="62" t="s">
        <v>195</v>
      </c>
      <c r="E107" s="70"/>
    </row>
    <row r="108" spans="1:5" x14ac:dyDescent="0.25">
      <c r="A108" s="62"/>
      <c r="B108" s="62"/>
      <c r="C108" s="62"/>
      <c r="D108" s="62" t="s">
        <v>194</v>
      </c>
      <c r="E108" s="70"/>
    </row>
    <row r="109" spans="1:5" x14ac:dyDescent="0.25">
      <c r="A109" s="62"/>
      <c r="B109" s="62"/>
      <c r="C109" s="62"/>
      <c r="D109" s="62"/>
      <c r="E109" s="70"/>
    </row>
    <row r="110" spans="1:5" x14ac:dyDescent="0.25">
      <c r="A110" s="62"/>
      <c r="B110" s="63" t="s">
        <v>28</v>
      </c>
      <c r="C110" s="63" t="s">
        <v>29</v>
      </c>
      <c r="D110" s="63"/>
      <c r="E110" s="70"/>
    </row>
    <row r="111" spans="1:5" x14ac:dyDescent="0.25">
      <c r="A111" s="62"/>
      <c r="B111" s="62"/>
      <c r="C111" s="62"/>
      <c r="D111" s="62" t="s">
        <v>196</v>
      </c>
      <c r="E111" s="70"/>
    </row>
    <row r="112" spans="1:5" x14ac:dyDescent="0.25">
      <c r="A112" s="62"/>
      <c r="B112" s="62"/>
      <c r="C112" s="62"/>
      <c r="D112" s="62" t="s">
        <v>197</v>
      </c>
      <c r="E112" s="70"/>
    </row>
    <row r="113" spans="1:5" x14ac:dyDescent="0.25">
      <c r="A113" s="62"/>
      <c r="B113" s="62"/>
      <c r="C113" s="62"/>
      <c r="D113" s="62" t="s">
        <v>198</v>
      </c>
      <c r="E113" s="70"/>
    </row>
    <row r="114" spans="1:5" x14ac:dyDescent="0.25">
      <c r="A114" s="62"/>
      <c r="B114" s="62"/>
      <c r="C114" s="62"/>
      <c r="D114" s="62" t="s">
        <v>200</v>
      </c>
      <c r="E114" s="70"/>
    </row>
    <row r="115" spans="1:5" x14ac:dyDescent="0.25">
      <c r="A115" s="62"/>
      <c r="B115" s="62"/>
      <c r="C115" s="62"/>
      <c r="D115" s="62" t="s">
        <v>201</v>
      </c>
      <c r="E115" s="70"/>
    </row>
    <row r="116" spans="1:5" x14ac:dyDescent="0.25">
      <c r="A116" s="62"/>
      <c r="B116" s="62"/>
      <c r="C116" s="62"/>
      <c r="D116" s="62" t="s">
        <v>202</v>
      </c>
      <c r="E116" s="70"/>
    </row>
    <row r="117" spans="1:5" x14ac:dyDescent="0.25">
      <c r="A117" s="62"/>
      <c r="B117" s="62"/>
      <c r="C117" s="62"/>
      <c r="D117" s="62" t="s">
        <v>203</v>
      </c>
      <c r="E117" s="70"/>
    </row>
    <row r="118" spans="1:5" x14ac:dyDescent="0.25">
      <c r="A118" s="72"/>
      <c r="B118" s="72"/>
      <c r="C118" s="62"/>
      <c r="D118" s="72" t="s">
        <v>204</v>
      </c>
      <c r="E118" s="70"/>
    </row>
    <row r="119" spans="1:5" x14ac:dyDescent="0.25">
      <c r="A119" s="62"/>
      <c r="B119" s="62"/>
      <c r="C119" s="62"/>
      <c r="D119" s="62"/>
      <c r="E119" s="70"/>
    </row>
    <row r="120" spans="1:5" s="71" customFormat="1" x14ac:dyDescent="0.25">
      <c r="A120" s="63"/>
      <c r="B120" s="63" t="s">
        <v>30</v>
      </c>
      <c r="C120" s="63" t="s">
        <v>31</v>
      </c>
      <c r="D120" s="63"/>
      <c r="E120" s="74"/>
    </row>
    <row r="121" spans="1:5" x14ac:dyDescent="0.25">
      <c r="A121" s="62"/>
      <c r="B121" s="62"/>
      <c r="C121" s="62"/>
      <c r="D121" s="62" t="s">
        <v>205</v>
      </c>
      <c r="E121" s="70"/>
    </row>
    <row r="122" spans="1:5" x14ac:dyDescent="0.25">
      <c r="A122" s="62"/>
      <c r="B122" s="62"/>
      <c r="C122" s="62"/>
      <c r="D122" s="62" t="s">
        <v>206</v>
      </c>
      <c r="E122" s="70"/>
    </row>
    <row r="123" spans="1:5" x14ac:dyDescent="0.25">
      <c r="A123" s="62"/>
      <c r="B123" s="62"/>
      <c r="C123" s="62"/>
      <c r="D123" s="62" t="s">
        <v>207</v>
      </c>
      <c r="E123" s="70"/>
    </row>
    <row r="124" spans="1:5" x14ac:dyDescent="0.25">
      <c r="A124" s="62"/>
      <c r="B124" s="62"/>
      <c r="C124" s="62"/>
      <c r="D124" s="62" t="s">
        <v>208</v>
      </c>
      <c r="E124" s="70"/>
    </row>
    <row r="125" spans="1:5" x14ac:dyDescent="0.25">
      <c r="A125" s="62"/>
      <c r="B125" s="62"/>
      <c r="C125" s="62"/>
      <c r="D125" s="62" t="s">
        <v>209</v>
      </c>
      <c r="E125" s="70"/>
    </row>
    <row r="126" spans="1:5" x14ac:dyDescent="0.25">
      <c r="A126" s="62"/>
      <c r="B126" s="62"/>
      <c r="C126" s="62"/>
      <c r="D126" s="62" t="s">
        <v>210</v>
      </c>
      <c r="E126" s="70"/>
    </row>
    <row r="127" spans="1:5" x14ac:dyDescent="0.25">
      <c r="A127" s="62"/>
      <c r="B127" s="62"/>
      <c r="C127" s="62"/>
      <c r="D127" s="62" t="s">
        <v>211</v>
      </c>
      <c r="E127" s="70"/>
    </row>
    <row r="128" spans="1:5" x14ac:dyDescent="0.25">
      <c r="A128" s="62"/>
      <c r="B128" s="62"/>
      <c r="C128" s="62"/>
      <c r="D128" s="62" t="s">
        <v>212</v>
      </c>
      <c r="E128" s="70"/>
    </row>
    <row r="129" spans="1:5" x14ac:dyDescent="0.25">
      <c r="A129" s="62"/>
      <c r="B129" s="62"/>
      <c r="C129" s="62"/>
      <c r="D129" s="62" t="s">
        <v>213</v>
      </c>
      <c r="E129" s="70"/>
    </row>
    <row r="130" spans="1:5" x14ac:dyDescent="0.25">
      <c r="A130" s="62"/>
      <c r="B130" s="62"/>
      <c r="C130" s="62"/>
      <c r="D130" s="62" t="s">
        <v>214</v>
      </c>
      <c r="E130" s="70"/>
    </row>
    <row r="131" spans="1:5" x14ac:dyDescent="0.25">
      <c r="A131" s="62"/>
      <c r="B131" s="62"/>
      <c r="C131" s="62"/>
      <c r="D131" s="62" t="s">
        <v>215</v>
      </c>
      <c r="E131" s="70"/>
    </row>
    <row r="132" spans="1:5" x14ac:dyDescent="0.25">
      <c r="A132" s="62"/>
      <c r="B132" s="62"/>
      <c r="C132" s="62"/>
      <c r="D132" s="62" t="s">
        <v>192</v>
      </c>
      <c r="E132" s="70"/>
    </row>
    <row r="133" spans="1:5" x14ac:dyDescent="0.25">
      <c r="A133" s="62"/>
      <c r="B133" s="62"/>
      <c r="C133" s="62"/>
      <c r="D133" s="62" t="s">
        <v>216</v>
      </c>
      <c r="E133" s="70"/>
    </row>
    <row r="134" spans="1:5" x14ac:dyDescent="0.25">
      <c r="A134" s="62"/>
      <c r="B134" s="62"/>
      <c r="C134" s="62"/>
      <c r="D134" s="62" t="s">
        <v>217</v>
      </c>
      <c r="E134" s="70"/>
    </row>
    <row r="135" spans="1:5" x14ac:dyDescent="0.25">
      <c r="A135" s="62"/>
      <c r="B135" s="62"/>
      <c r="C135" s="62"/>
      <c r="D135" s="62" t="s">
        <v>218</v>
      </c>
      <c r="E135" s="70"/>
    </row>
    <row r="136" spans="1:5" x14ac:dyDescent="0.25">
      <c r="A136" s="62"/>
      <c r="B136" s="62"/>
      <c r="C136" s="62"/>
      <c r="D136" s="62" t="s">
        <v>219</v>
      </c>
      <c r="E136" s="70"/>
    </row>
    <row r="137" spans="1:5" x14ac:dyDescent="0.25">
      <c r="A137" s="62"/>
      <c r="B137" s="62"/>
      <c r="C137" s="62"/>
      <c r="D137" s="62" t="s">
        <v>225</v>
      </c>
      <c r="E137" s="70"/>
    </row>
    <row r="138" spans="1:5" x14ac:dyDescent="0.25">
      <c r="A138" s="62"/>
      <c r="B138" s="62"/>
      <c r="C138" s="62"/>
      <c r="D138" s="62" t="s">
        <v>221</v>
      </c>
      <c r="E138" s="70"/>
    </row>
    <row r="139" spans="1:5" x14ac:dyDescent="0.25">
      <c r="A139" s="62"/>
      <c r="B139" s="62"/>
      <c r="C139" s="62"/>
      <c r="D139" s="62" t="s">
        <v>222</v>
      </c>
      <c r="E139" s="70"/>
    </row>
    <row r="140" spans="1:5" x14ac:dyDescent="0.25">
      <c r="A140" s="62"/>
      <c r="B140" s="62"/>
      <c r="C140" s="62"/>
      <c r="D140" s="62" t="s">
        <v>223</v>
      </c>
      <c r="E140" s="70"/>
    </row>
    <row r="141" spans="1:5" x14ac:dyDescent="0.25">
      <c r="A141" s="62"/>
      <c r="B141" s="62"/>
      <c r="C141" s="62"/>
      <c r="D141" s="62" t="s">
        <v>224</v>
      </c>
      <c r="E141" s="70"/>
    </row>
    <row r="142" spans="1:5" x14ac:dyDescent="0.25">
      <c r="A142" s="62"/>
      <c r="B142" s="62"/>
      <c r="C142" s="62"/>
      <c r="D142" s="62" t="s">
        <v>565</v>
      </c>
      <c r="E142" s="70"/>
    </row>
    <row r="143" spans="1:5" x14ac:dyDescent="0.25">
      <c r="A143" s="62"/>
      <c r="B143" s="62"/>
      <c r="C143" s="62"/>
      <c r="D143" s="62" t="s">
        <v>566</v>
      </c>
      <c r="E143" s="70"/>
    </row>
    <row r="144" spans="1:5" x14ac:dyDescent="0.25">
      <c r="A144" s="62"/>
      <c r="B144" s="62"/>
      <c r="C144" s="62"/>
      <c r="D144" s="62" t="s">
        <v>567</v>
      </c>
      <c r="E144" s="70"/>
    </row>
    <row r="145" spans="1:5" x14ac:dyDescent="0.25">
      <c r="A145" s="62"/>
      <c r="B145" s="62"/>
      <c r="C145" s="62"/>
      <c r="D145" s="62"/>
      <c r="E145" s="70"/>
    </row>
    <row r="146" spans="1:5" x14ac:dyDescent="0.25">
      <c r="A146" s="62"/>
      <c r="B146" s="63" t="s">
        <v>32</v>
      </c>
      <c r="C146" s="63" t="s">
        <v>33</v>
      </c>
      <c r="D146" s="63"/>
      <c r="E146" s="70"/>
    </row>
    <row r="147" spans="1:5" x14ac:dyDescent="0.25">
      <c r="A147" s="62"/>
      <c r="B147" s="63"/>
      <c r="C147" s="23"/>
      <c r="D147" s="23" t="s">
        <v>229</v>
      </c>
      <c r="E147" s="70"/>
    </row>
    <row r="148" spans="1:5" x14ac:dyDescent="0.25">
      <c r="A148" s="62"/>
      <c r="B148" s="63"/>
      <c r="C148" s="23"/>
      <c r="D148" s="23" t="s">
        <v>230</v>
      </c>
      <c r="E148" s="70"/>
    </row>
    <row r="149" spans="1:5" x14ac:dyDescent="0.25">
      <c r="A149" s="62"/>
      <c r="B149" s="63"/>
      <c r="C149" s="23"/>
      <c r="D149" s="23" t="s">
        <v>231</v>
      </c>
      <c r="E149" s="70"/>
    </row>
    <row r="150" spans="1:5" x14ac:dyDescent="0.25">
      <c r="A150" s="62"/>
      <c r="B150" s="63"/>
      <c r="C150" s="23"/>
      <c r="D150" s="23" t="s">
        <v>232</v>
      </c>
      <c r="E150" s="70"/>
    </row>
    <row r="151" spans="1:5" x14ac:dyDescent="0.25">
      <c r="A151" s="62"/>
      <c r="B151" s="63"/>
      <c r="C151" s="23"/>
      <c r="D151" s="23" t="s">
        <v>233</v>
      </c>
      <c r="E151" s="70"/>
    </row>
    <row r="152" spans="1:5" x14ac:dyDescent="0.25">
      <c r="A152" s="62"/>
      <c r="B152" s="62"/>
      <c r="C152" s="23"/>
      <c r="D152" s="62" t="s">
        <v>234</v>
      </c>
      <c r="E152" s="70"/>
    </row>
    <row r="153" spans="1:5" x14ac:dyDescent="0.25">
      <c r="A153" s="62"/>
      <c r="B153" s="62"/>
      <c r="C153" s="23"/>
      <c r="D153" s="62" t="s">
        <v>235</v>
      </c>
      <c r="E153" s="70"/>
    </row>
    <row r="154" spans="1:5" x14ac:dyDescent="0.25">
      <c r="A154" s="62"/>
      <c r="B154" s="62"/>
      <c r="C154" s="23"/>
      <c r="D154" s="62" t="s">
        <v>236</v>
      </c>
      <c r="E154" s="70"/>
    </row>
    <row r="155" spans="1:5" x14ac:dyDescent="0.25">
      <c r="A155" s="62"/>
      <c r="B155" s="62"/>
      <c r="C155" s="23"/>
      <c r="D155" s="62" t="s">
        <v>237</v>
      </c>
      <c r="E155" s="70"/>
    </row>
    <row r="156" spans="1:5" x14ac:dyDescent="0.25">
      <c r="A156" s="62"/>
      <c r="B156" s="62"/>
      <c r="C156" s="23"/>
      <c r="D156" s="62" t="s">
        <v>238</v>
      </c>
      <c r="E156" s="70"/>
    </row>
    <row r="157" spans="1:5" x14ac:dyDescent="0.25">
      <c r="A157" s="62"/>
      <c r="B157" s="62"/>
      <c r="C157" s="23"/>
      <c r="D157" s="62" t="s">
        <v>239</v>
      </c>
      <c r="E157" s="70"/>
    </row>
    <row r="158" spans="1:5" x14ac:dyDescent="0.25">
      <c r="A158" s="62"/>
      <c r="B158" s="62"/>
      <c r="C158" s="23"/>
      <c r="D158" s="62" t="s">
        <v>240</v>
      </c>
      <c r="E158" s="70"/>
    </row>
    <row r="159" spans="1:5" x14ac:dyDescent="0.25">
      <c r="A159" s="62"/>
      <c r="B159" s="62"/>
      <c r="C159" s="23"/>
      <c r="D159" s="62" t="s">
        <v>241</v>
      </c>
      <c r="E159" s="70"/>
    </row>
    <row r="160" spans="1:5" x14ac:dyDescent="0.25">
      <c r="A160" s="62"/>
      <c r="B160" s="62"/>
      <c r="C160" s="23"/>
      <c r="D160" s="62" t="s">
        <v>242</v>
      </c>
      <c r="E160" s="70"/>
    </row>
    <row r="161" spans="1:5" x14ac:dyDescent="0.25">
      <c r="A161" s="62"/>
      <c r="B161" s="62"/>
      <c r="C161" s="23"/>
      <c r="D161" s="62" t="s">
        <v>243</v>
      </c>
      <c r="E161" s="70"/>
    </row>
    <row r="162" spans="1:5" x14ac:dyDescent="0.25">
      <c r="A162" s="62"/>
      <c r="B162" s="62"/>
      <c r="C162" s="23"/>
      <c r="D162" s="62" t="s">
        <v>244</v>
      </c>
      <c r="E162" s="70"/>
    </row>
    <row r="163" spans="1:5" x14ac:dyDescent="0.25">
      <c r="A163" s="62"/>
      <c r="B163" s="62"/>
      <c r="C163" s="23"/>
      <c r="D163" s="62" t="s">
        <v>245</v>
      </c>
      <c r="E163" s="70"/>
    </row>
    <row r="164" spans="1:5" x14ac:dyDescent="0.25">
      <c r="A164" s="62"/>
      <c r="B164" s="62"/>
      <c r="C164" s="23"/>
      <c r="D164" s="62" t="s">
        <v>246</v>
      </c>
      <c r="E164" s="70"/>
    </row>
    <row r="165" spans="1:5" x14ac:dyDescent="0.25">
      <c r="A165" s="62"/>
      <c r="B165" s="62"/>
      <c r="C165" s="23"/>
      <c r="D165" s="62" t="s">
        <v>247</v>
      </c>
      <c r="E165" s="70"/>
    </row>
    <row r="166" spans="1:5" x14ac:dyDescent="0.25">
      <c r="A166" s="62"/>
      <c r="B166" s="62"/>
      <c r="C166" s="23"/>
      <c r="D166" s="62" t="s">
        <v>248</v>
      </c>
      <c r="E166" s="70"/>
    </row>
    <row r="167" spans="1:5" x14ac:dyDescent="0.25">
      <c r="A167" s="62"/>
      <c r="B167" s="62"/>
      <c r="C167" s="23"/>
      <c r="D167" s="62" t="s">
        <v>568</v>
      </c>
      <c r="E167" s="70"/>
    </row>
    <row r="168" spans="1:5" x14ac:dyDescent="0.25">
      <c r="A168" s="62"/>
      <c r="B168" s="62"/>
      <c r="C168" s="23"/>
      <c r="D168" s="62" t="s">
        <v>569</v>
      </c>
      <c r="E168" s="70"/>
    </row>
    <row r="169" spans="1:5" x14ac:dyDescent="0.25">
      <c r="A169" s="62"/>
      <c r="B169" s="62"/>
      <c r="C169" s="62"/>
      <c r="D169" s="62" t="s">
        <v>570</v>
      </c>
      <c r="E169" s="70"/>
    </row>
    <row r="170" spans="1:5" x14ac:dyDescent="0.25">
      <c r="A170" s="62"/>
      <c r="B170" s="62"/>
      <c r="C170" s="62"/>
      <c r="D170" s="62"/>
      <c r="E170" s="70"/>
    </row>
    <row r="171" spans="1:5" s="71" customFormat="1" x14ac:dyDescent="0.25">
      <c r="A171" s="63"/>
      <c r="B171" s="63" t="s">
        <v>34</v>
      </c>
      <c r="C171" s="63" t="s">
        <v>37</v>
      </c>
      <c r="D171" s="63"/>
      <c r="E171" s="74"/>
    </row>
    <row r="172" spans="1:5" x14ac:dyDescent="0.25">
      <c r="A172" s="62"/>
      <c r="B172" s="62"/>
      <c r="C172" s="62"/>
      <c r="D172" s="62" t="s">
        <v>564</v>
      </c>
      <c r="E172" s="70"/>
    </row>
    <row r="173" spans="1:5" x14ac:dyDescent="0.25">
      <c r="A173" s="62"/>
      <c r="B173" s="62"/>
      <c r="C173" s="62"/>
      <c r="D173" s="62" t="s">
        <v>249</v>
      </c>
      <c r="E173" s="70"/>
    </row>
    <row r="174" spans="1:5" x14ac:dyDescent="0.25">
      <c r="A174" s="62"/>
      <c r="B174" s="62"/>
      <c r="C174" s="62"/>
      <c r="D174" s="62" t="s">
        <v>250</v>
      </c>
      <c r="E174" s="70"/>
    </row>
    <row r="175" spans="1:5" x14ac:dyDescent="0.25">
      <c r="A175" s="62"/>
      <c r="B175" s="62"/>
      <c r="C175" s="62"/>
      <c r="D175" s="62" t="s">
        <v>251</v>
      </c>
      <c r="E175" s="70"/>
    </row>
    <row r="176" spans="1:5" x14ac:dyDescent="0.25">
      <c r="A176" s="62"/>
      <c r="B176" s="62"/>
      <c r="C176" s="62"/>
      <c r="D176" s="62" t="s">
        <v>252</v>
      </c>
      <c r="E176" s="70"/>
    </row>
    <row r="177" spans="1:5" x14ac:dyDescent="0.25">
      <c r="A177" s="62"/>
      <c r="B177" s="62"/>
      <c r="C177" s="62"/>
      <c r="D177" s="62" t="s">
        <v>253</v>
      </c>
      <c r="E177" s="70"/>
    </row>
    <row r="178" spans="1:5" x14ac:dyDescent="0.25">
      <c r="A178" s="62"/>
      <c r="B178" s="62"/>
      <c r="C178" s="62"/>
      <c r="D178" s="62" t="s">
        <v>254</v>
      </c>
      <c r="E178" s="70"/>
    </row>
    <row r="179" spans="1:5" x14ac:dyDescent="0.25">
      <c r="A179" s="62"/>
      <c r="B179" s="62"/>
      <c r="C179" s="62"/>
      <c r="D179" s="62" t="s">
        <v>255</v>
      </c>
      <c r="E179" s="70"/>
    </row>
    <row r="180" spans="1:5" x14ac:dyDescent="0.25">
      <c r="A180" s="62"/>
      <c r="B180" s="62"/>
      <c r="C180" s="62"/>
      <c r="D180" s="62" t="s">
        <v>588</v>
      </c>
      <c r="E180" s="70"/>
    </row>
    <row r="181" spans="1:5" x14ac:dyDescent="0.25">
      <c r="A181" s="62"/>
      <c r="B181" s="62"/>
      <c r="C181" s="62"/>
      <c r="D181" s="62" t="s">
        <v>256</v>
      </c>
      <c r="E181" s="70"/>
    </row>
    <row r="182" spans="1:5" x14ac:dyDescent="0.25">
      <c r="A182" s="62"/>
      <c r="B182" s="62"/>
      <c r="C182" s="62"/>
      <c r="D182" s="62" t="s">
        <v>257</v>
      </c>
      <c r="E182" s="70"/>
    </row>
    <row r="183" spans="1:5" x14ac:dyDescent="0.25">
      <c r="A183" s="62"/>
      <c r="B183" s="62"/>
      <c r="C183" s="62"/>
      <c r="D183" s="62" t="s">
        <v>258</v>
      </c>
      <c r="E183" s="70"/>
    </row>
    <row r="184" spans="1:5" x14ac:dyDescent="0.25">
      <c r="A184" s="62"/>
      <c r="B184" s="62"/>
      <c r="C184" s="62"/>
      <c r="D184" s="62" t="s">
        <v>226</v>
      </c>
      <c r="E184" s="70"/>
    </row>
    <row r="185" spans="1:5" x14ac:dyDescent="0.25">
      <c r="A185" s="62"/>
      <c r="B185" s="62"/>
      <c r="C185" s="62"/>
      <c r="D185" s="62" t="s">
        <v>227</v>
      </c>
      <c r="E185" s="70"/>
    </row>
    <row r="186" spans="1:5" x14ac:dyDescent="0.25">
      <c r="A186" s="62"/>
      <c r="B186" s="62"/>
      <c r="C186" s="62"/>
      <c r="D186" s="62" t="s">
        <v>228</v>
      </c>
      <c r="E186" s="70"/>
    </row>
    <row r="187" spans="1:5" x14ac:dyDescent="0.25">
      <c r="A187" s="62"/>
      <c r="B187" s="62"/>
      <c r="C187" s="62"/>
      <c r="D187" s="62"/>
      <c r="E187" s="70"/>
    </row>
    <row r="188" spans="1:5" x14ac:dyDescent="0.25">
      <c r="A188" s="62"/>
      <c r="B188" s="63" t="s">
        <v>36</v>
      </c>
      <c r="C188" s="63" t="s">
        <v>597</v>
      </c>
      <c r="D188" s="63"/>
      <c r="E188" s="70"/>
    </row>
    <row r="189" spans="1:5" x14ac:dyDescent="0.25">
      <c r="A189" s="62"/>
      <c r="B189" s="23"/>
      <c r="C189" s="75"/>
      <c r="D189" s="23" t="s">
        <v>259</v>
      </c>
      <c r="E189" s="70"/>
    </row>
    <row r="190" spans="1:5" x14ac:dyDescent="0.25">
      <c r="A190" s="62"/>
      <c r="B190" s="23"/>
      <c r="C190" s="23"/>
      <c r="D190" s="23" t="s">
        <v>260</v>
      </c>
      <c r="E190" s="70"/>
    </row>
    <row r="191" spans="1:5" x14ac:dyDescent="0.25">
      <c r="A191" s="62"/>
      <c r="B191" s="23"/>
      <c r="C191" s="23"/>
      <c r="D191" s="23" t="s">
        <v>261</v>
      </c>
      <c r="E191" s="70"/>
    </row>
    <row r="192" spans="1:5" x14ac:dyDescent="0.25">
      <c r="A192" s="62"/>
      <c r="B192" s="62"/>
      <c r="C192" s="23"/>
      <c r="D192" s="62" t="s">
        <v>262</v>
      </c>
      <c r="E192" s="70"/>
    </row>
    <row r="193" spans="1:5" x14ac:dyDescent="0.25">
      <c r="A193" s="62"/>
      <c r="B193" s="23"/>
      <c r="C193" s="23"/>
      <c r="D193" s="23" t="s">
        <v>263</v>
      </c>
      <c r="E193" s="70"/>
    </row>
    <row r="194" spans="1:5" x14ac:dyDescent="0.25">
      <c r="A194" s="62"/>
      <c r="B194" s="23"/>
      <c r="C194" s="23"/>
      <c r="D194" s="23" t="s">
        <v>264</v>
      </c>
      <c r="E194" s="70"/>
    </row>
    <row r="195" spans="1:5" x14ac:dyDescent="0.25">
      <c r="A195" s="62"/>
      <c r="B195" s="23"/>
      <c r="C195" s="23"/>
      <c r="D195" s="23" t="s">
        <v>265</v>
      </c>
      <c r="E195" s="70"/>
    </row>
    <row r="196" spans="1:5" x14ac:dyDescent="0.25">
      <c r="A196" s="62"/>
      <c r="B196" s="23"/>
      <c r="C196" s="23"/>
      <c r="D196" s="23" t="s">
        <v>266</v>
      </c>
      <c r="E196" s="70"/>
    </row>
    <row r="197" spans="1:5" x14ac:dyDescent="0.25">
      <c r="A197" s="62"/>
      <c r="B197" s="23"/>
      <c r="C197" s="23"/>
      <c r="D197" s="62" t="s">
        <v>267</v>
      </c>
      <c r="E197" s="70"/>
    </row>
    <row r="198" spans="1:5" x14ac:dyDescent="0.25">
      <c r="A198" s="62"/>
      <c r="B198" s="23"/>
      <c r="C198" s="23"/>
      <c r="D198" s="23" t="s">
        <v>268</v>
      </c>
      <c r="E198" s="70"/>
    </row>
    <row r="199" spans="1:5" x14ac:dyDescent="0.25">
      <c r="A199" s="62"/>
      <c r="B199" s="23"/>
      <c r="C199" s="23"/>
      <c r="D199" s="23" t="s">
        <v>269</v>
      </c>
      <c r="E199" s="70"/>
    </row>
    <row r="200" spans="1:5" x14ac:dyDescent="0.25">
      <c r="A200" s="62"/>
      <c r="B200" s="62"/>
      <c r="C200" s="23"/>
      <c r="D200" s="62" t="s">
        <v>270</v>
      </c>
      <c r="E200" s="70"/>
    </row>
    <row r="201" spans="1:5" x14ac:dyDescent="0.25">
      <c r="A201" s="62"/>
      <c r="B201" s="23"/>
      <c r="C201" s="23"/>
      <c r="D201" s="23" t="s">
        <v>271</v>
      </c>
      <c r="E201" s="70"/>
    </row>
    <row r="202" spans="1:5" x14ac:dyDescent="0.25">
      <c r="A202" s="62"/>
      <c r="B202" s="23"/>
      <c r="C202" s="23"/>
      <c r="D202" s="23" t="s">
        <v>272</v>
      </c>
      <c r="E202" s="70"/>
    </row>
    <row r="203" spans="1:5" x14ac:dyDescent="0.25">
      <c r="A203" s="62"/>
      <c r="B203" s="23"/>
      <c r="C203" s="23"/>
      <c r="D203" s="23"/>
      <c r="E203" s="70"/>
    </row>
    <row r="204" spans="1:5" s="71" customFormat="1" x14ac:dyDescent="0.25">
      <c r="A204" s="63"/>
      <c r="B204" s="63" t="s">
        <v>38</v>
      </c>
      <c r="C204" s="63" t="s">
        <v>40</v>
      </c>
      <c r="D204" s="63"/>
      <c r="E204" s="74"/>
    </row>
    <row r="205" spans="1:5" x14ac:dyDescent="0.25">
      <c r="A205" s="62"/>
      <c r="B205" s="62"/>
      <c r="C205" s="62"/>
      <c r="D205" s="62" t="s">
        <v>275</v>
      </c>
      <c r="E205" s="70"/>
    </row>
    <row r="206" spans="1:5" x14ac:dyDescent="0.25">
      <c r="A206" s="62"/>
      <c r="B206" s="62"/>
      <c r="C206" s="62"/>
      <c r="D206" s="62" t="s">
        <v>276</v>
      </c>
      <c r="E206" s="70"/>
    </row>
    <row r="207" spans="1:5" x14ac:dyDescent="0.25">
      <c r="A207" s="62"/>
      <c r="B207" s="62"/>
      <c r="C207" s="62"/>
      <c r="D207" s="62" t="s">
        <v>277</v>
      </c>
      <c r="E207" s="70"/>
    </row>
    <row r="208" spans="1:5" x14ac:dyDescent="0.25">
      <c r="A208" s="62"/>
      <c r="B208" s="62"/>
      <c r="C208" s="62"/>
      <c r="D208" s="62" t="s">
        <v>278</v>
      </c>
      <c r="E208" s="70"/>
    </row>
    <row r="209" spans="1:5" x14ac:dyDescent="0.25">
      <c r="A209" s="62"/>
      <c r="B209" s="62"/>
      <c r="C209" s="62"/>
      <c r="D209" s="62" t="s">
        <v>279</v>
      </c>
      <c r="E209" s="70"/>
    </row>
    <row r="210" spans="1:5" x14ac:dyDescent="0.25">
      <c r="A210" s="62"/>
      <c r="B210" s="62"/>
      <c r="C210" s="62"/>
      <c r="D210" s="62" t="s">
        <v>280</v>
      </c>
      <c r="E210" s="70"/>
    </row>
    <row r="211" spans="1:5" x14ac:dyDescent="0.25">
      <c r="A211" s="62"/>
      <c r="B211" s="62"/>
      <c r="C211" s="62"/>
      <c r="D211" s="62" t="s">
        <v>281</v>
      </c>
      <c r="E211" s="70"/>
    </row>
    <row r="212" spans="1:5" x14ac:dyDescent="0.25">
      <c r="A212" s="62"/>
      <c r="B212" s="62"/>
      <c r="C212" s="62"/>
      <c r="D212" s="62" t="s">
        <v>282</v>
      </c>
      <c r="E212" s="70"/>
    </row>
    <row r="213" spans="1:5" x14ac:dyDescent="0.25">
      <c r="A213" s="62"/>
      <c r="B213" s="62"/>
      <c r="C213" s="62"/>
      <c r="D213" s="62" t="s">
        <v>283</v>
      </c>
      <c r="E213" s="70"/>
    </row>
    <row r="214" spans="1:5" x14ac:dyDescent="0.25">
      <c r="A214" s="62"/>
      <c r="B214" s="62"/>
      <c r="C214" s="62"/>
      <c r="D214" s="62" t="s">
        <v>284</v>
      </c>
      <c r="E214" s="70"/>
    </row>
    <row r="215" spans="1:5" x14ac:dyDescent="0.25">
      <c r="A215" s="62"/>
      <c r="B215" s="62"/>
      <c r="C215" s="62"/>
      <c r="D215" s="62" t="s">
        <v>285</v>
      </c>
      <c r="E215" s="70"/>
    </row>
    <row r="216" spans="1:5" x14ac:dyDescent="0.25">
      <c r="A216" s="62"/>
      <c r="B216" s="62"/>
      <c r="C216" s="62"/>
      <c r="D216" s="62" t="s">
        <v>286</v>
      </c>
      <c r="E216" s="70"/>
    </row>
    <row r="217" spans="1:5" x14ac:dyDescent="0.25">
      <c r="A217" s="62"/>
      <c r="B217" s="62"/>
      <c r="C217" s="62"/>
      <c r="D217" s="62" t="s">
        <v>287</v>
      </c>
      <c r="E217" s="70"/>
    </row>
    <row r="218" spans="1:5" x14ac:dyDescent="0.25">
      <c r="A218" s="62"/>
      <c r="B218" s="62"/>
      <c r="C218" s="62"/>
      <c r="D218" s="62" t="s">
        <v>288</v>
      </c>
      <c r="E218" s="70"/>
    </row>
    <row r="219" spans="1:5" x14ac:dyDescent="0.25">
      <c r="A219" s="62"/>
      <c r="B219" s="62"/>
      <c r="C219" s="62"/>
      <c r="D219" s="62" t="s">
        <v>289</v>
      </c>
      <c r="E219" s="70"/>
    </row>
    <row r="220" spans="1:5" x14ac:dyDescent="0.25">
      <c r="A220" s="62"/>
      <c r="B220" s="62"/>
      <c r="C220" s="62"/>
      <c r="D220" s="62" t="s">
        <v>290</v>
      </c>
      <c r="E220" s="70"/>
    </row>
    <row r="221" spans="1:5" x14ac:dyDescent="0.25">
      <c r="A221" s="62"/>
      <c r="B221" s="62"/>
      <c r="C221" s="62"/>
      <c r="D221" s="62" t="s">
        <v>291</v>
      </c>
      <c r="E221" s="70"/>
    </row>
    <row r="222" spans="1:5" x14ac:dyDescent="0.25">
      <c r="A222" s="62"/>
      <c r="B222" s="62"/>
      <c r="C222" s="62"/>
      <c r="D222" s="62" t="s">
        <v>292</v>
      </c>
      <c r="E222" s="70"/>
    </row>
    <row r="223" spans="1:5" x14ac:dyDescent="0.25">
      <c r="A223" s="62"/>
      <c r="B223" s="62"/>
      <c r="C223" s="62"/>
      <c r="D223" s="62" t="s">
        <v>293</v>
      </c>
      <c r="E223" s="70"/>
    </row>
    <row r="224" spans="1:5" x14ac:dyDescent="0.25">
      <c r="A224" s="62"/>
      <c r="B224" s="62"/>
      <c r="C224" s="62"/>
      <c r="D224" s="62" t="s">
        <v>294</v>
      </c>
      <c r="E224" s="70"/>
    </row>
    <row r="225" spans="1:5" x14ac:dyDescent="0.25">
      <c r="A225" s="62"/>
      <c r="B225" s="62"/>
      <c r="C225" s="62"/>
      <c r="D225" s="62" t="s">
        <v>295</v>
      </c>
      <c r="E225" s="70"/>
    </row>
    <row r="226" spans="1:5" x14ac:dyDescent="0.25">
      <c r="A226" s="62"/>
      <c r="B226" s="62"/>
      <c r="C226" s="62"/>
      <c r="D226" s="62" t="s">
        <v>296</v>
      </c>
      <c r="E226" s="70"/>
    </row>
    <row r="227" spans="1:5" x14ac:dyDescent="0.25">
      <c r="A227" s="62"/>
      <c r="B227" s="62"/>
      <c r="C227" s="62"/>
      <c r="D227" s="62" t="s">
        <v>297</v>
      </c>
      <c r="E227" s="70"/>
    </row>
    <row r="228" spans="1:5" x14ac:dyDescent="0.25">
      <c r="A228" s="62"/>
      <c r="B228" s="62"/>
      <c r="C228" s="62"/>
      <c r="D228" s="62" t="s">
        <v>298</v>
      </c>
      <c r="E228" s="70"/>
    </row>
    <row r="229" spans="1:5" x14ac:dyDescent="0.25">
      <c r="A229" s="62"/>
      <c r="B229" s="62"/>
      <c r="C229" s="62"/>
      <c r="D229" s="62"/>
      <c r="E229" s="70"/>
    </row>
    <row r="230" spans="1:5" s="71" customFormat="1" x14ac:dyDescent="0.25">
      <c r="A230" s="63"/>
      <c r="B230" s="63" t="s">
        <v>39</v>
      </c>
      <c r="C230" s="63" t="s">
        <v>42</v>
      </c>
      <c r="D230" s="63"/>
      <c r="E230" s="74"/>
    </row>
    <row r="231" spans="1:5" x14ac:dyDescent="0.25">
      <c r="A231" s="62"/>
      <c r="B231" s="62"/>
      <c r="C231" s="62"/>
      <c r="D231" s="62" t="s">
        <v>299</v>
      </c>
      <c r="E231" s="70"/>
    </row>
    <row r="232" spans="1:5" x14ac:dyDescent="0.25">
      <c r="A232" s="62"/>
      <c r="B232" s="62"/>
      <c r="C232" s="62"/>
      <c r="D232" s="62" t="s">
        <v>300</v>
      </c>
      <c r="E232" s="70"/>
    </row>
    <row r="233" spans="1:5" x14ac:dyDescent="0.25">
      <c r="A233" s="62"/>
      <c r="B233" s="62"/>
      <c r="C233" s="62"/>
      <c r="D233" s="62" t="s">
        <v>574</v>
      </c>
      <c r="E233" s="70"/>
    </row>
    <row r="234" spans="1:5" x14ac:dyDescent="0.25">
      <c r="A234" s="62"/>
      <c r="B234" s="62"/>
      <c r="C234" s="62"/>
      <c r="D234" s="62" t="s">
        <v>573</v>
      </c>
      <c r="E234" s="70"/>
    </row>
    <row r="235" spans="1:5" x14ac:dyDescent="0.25">
      <c r="A235" s="62"/>
      <c r="B235" s="62"/>
      <c r="C235" s="62"/>
      <c r="D235" s="62" t="s">
        <v>301</v>
      </c>
      <c r="E235" s="70"/>
    </row>
    <row r="236" spans="1:5" x14ac:dyDescent="0.25">
      <c r="A236" s="62"/>
      <c r="B236" s="62"/>
      <c r="C236" s="62"/>
      <c r="D236" s="62" t="s">
        <v>302</v>
      </c>
      <c r="E236" s="70"/>
    </row>
    <row r="237" spans="1:5" x14ac:dyDescent="0.25">
      <c r="A237" s="62"/>
      <c r="B237" s="62"/>
      <c r="C237" s="62"/>
      <c r="D237" s="62" t="s">
        <v>303</v>
      </c>
      <c r="E237" s="70"/>
    </row>
    <row r="238" spans="1:5" x14ac:dyDescent="0.25">
      <c r="A238" s="62"/>
      <c r="B238" s="62"/>
      <c r="C238" s="62"/>
      <c r="D238" s="62" t="s">
        <v>304</v>
      </c>
      <c r="E238" s="70"/>
    </row>
    <row r="239" spans="1:5" x14ac:dyDescent="0.25">
      <c r="A239" s="62"/>
      <c r="B239" s="62"/>
      <c r="C239" s="62"/>
      <c r="D239" s="62" t="s">
        <v>305</v>
      </c>
      <c r="E239" s="70"/>
    </row>
    <row r="240" spans="1:5" x14ac:dyDescent="0.25">
      <c r="A240" s="62"/>
      <c r="B240" s="62"/>
      <c r="C240" s="62"/>
      <c r="D240" s="62" t="s">
        <v>306</v>
      </c>
      <c r="E240" s="70"/>
    </row>
    <row r="241" spans="1:5" x14ac:dyDescent="0.25">
      <c r="A241" s="62"/>
      <c r="B241" s="62"/>
      <c r="C241" s="62"/>
      <c r="D241" s="62" t="s">
        <v>307</v>
      </c>
      <c r="E241" s="70"/>
    </row>
    <row r="242" spans="1:5" x14ac:dyDescent="0.25">
      <c r="A242" s="62"/>
      <c r="B242" s="62"/>
      <c r="C242" s="62"/>
      <c r="D242" s="62" t="s">
        <v>308</v>
      </c>
      <c r="E242" s="70"/>
    </row>
    <row r="243" spans="1:5" x14ac:dyDescent="0.25">
      <c r="A243" s="62"/>
      <c r="B243" s="62"/>
      <c r="C243" s="62"/>
      <c r="D243" s="62" t="s">
        <v>309</v>
      </c>
      <c r="E243" s="70"/>
    </row>
    <row r="244" spans="1:5" x14ac:dyDescent="0.25">
      <c r="A244" s="62"/>
      <c r="B244" s="62"/>
      <c r="C244" s="62"/>
      <c r="D244" s="62" t="s">
        <v>310</v>
      </c>
      <c r="E244" s="70"/>
    </row>
    <row r="245" spans="1:5" x14ac:dyDescent="0.25">
      <c r="A245" s="62"/>
      <c r="B245" s="62"/>
      <c r="C245" s="62"/>
      <c r="D245" s="62" t="s">
        <v>311</v>
      </c>
      <c r="E245" s="70"/>
    </row>
    <row r="246" spans="1:5" x14ac:dyDescent="0.25">
      <c r="A246" s="62"/>
      <c r="B246" s="62"/>
      <c r="C246" s="62"/>
      <c r="D246" s="62" t="s">
        <v>312</v>
      </c>
      <c r="E246" s="70"/>
    </row>
    <row r="247" spans="1:5" x14ac:dyDescent="0.25">
      <c r="A247" s="62"/>
      <c r="B247" s="62"/>
      <c r="C247" s="62"/>
      <c r="D247" s="62" t="s">
        <v>313</v>
      </c>
      <c r="E247" s="70"/>
    </row>
    <row r="248" spans="1:5" x14ac:dyDescent="0.25">
      <c r="A248" s="62"/>
      <c r="B248" s="62"/>
      <c r="C248" s="62"/>
      <c r="D248" s="62" t="s">
        <v>314</v>
      </c>
      <c r="E248" s="70"/>
    </row>
    <row r="249" spans="1:5" x14ac:dyDescent="0.25">
      <c r="A249" s="62"/>
      <c r="B249" s="62"/>
      <c r="C249" s="62"/>
      <c r="D249" s="62" t="s">
        <v>315</v>
      </c>
      <c r="E249" s="70"/>
    </row>
    <row r="250" spans="1:5" x14ac:dyDescent="0.25">
      <c r="A250" s="62"/>
      <c r="B250" s="62"/>
      <c r="C250" s="62"/>
      <c r="D250" s="62" t="s">
        <v>317</v>
      </c>
      <c r="E250" s="70"/>
    </row>
    <row r="251" spans="1:5" x14ac:dyDescent="0.25">
      <c r="A251" s="62"/>
      <c r="B251" s="62"/>
      <c r="C251" s="62"/>
      <c r="D251" s="62" t="s">
        <v>316</v>
      </c>
      <c r="E251" s="70"/>
    </row>
    <row r="252" spans="1:5" x14ac:dyDescent="0.25">
      <c r="A252" s="62"/>
      <c r="B252" s="62"/>
      <c r="C252" s="62"/>
      <c r="D252" s="62"/>
    </row>
    <row r="253" spans="1:5" s="71" customFormat="1" x14ac:dyDescent="0.25">
      <c r="A253" s="63"/>
      <c r="B253" s="63" t="s">
        <v>41</v>
      </c>
      <c r="C253" s="63" t="s">
        <v>44</v>
      </c>
      <c r="D253" s="63"/>
      <c r="E253" s="74"/>
    </row>
    <row r="254" spans="1:5" s="76" customFormat="1" x14ac:dyDescent="0.25">
      <c r="A254" s="23"/>
      <c r="B254" s="23"/>
      <c r="C254" s="23"/>
      <c r="D254" s="23" t="s">
        <v>575</v>
      </c>
      <c r="E254" s="70"/>
    </row>
    <row r="255" spans="1:5" s="76" customFormat="1" x14ac:dyDescent="0.25">
      <c r="A255" s="23"/>
      <c r="B255" s="23"/>
      <c r="C255" s="23"/>
      <c r="D255" s="23" t="s">
        <v>318</v>
      </c>
      <c r="E255" s="70"/>
    </row>
    <row r="256" spans="1:5" s="76" customFormat="1" x14ac:dyDescent="0.25">
      <c r="A256" s="23"/>
      <c r="B256" s="23"/>
      <c r="C256" s="23"/>
      <c r="D256" s="23" t="s">
        <v>319</v>
      </c>
      <c r="E256" s="70"/>
    </row>
    <row r="257" spans="1:5" s="76" customFormat="1" x14ac:dyDescent="0.25">
      <c r="A257" s="23"/>
      <c r="B257" s="23"/>
      <c r="C257" s="23"/>
      <c r="D257" s="23" t="s">
        <v>576</v>
      </c>
      <c r="E257" s="70"/>
    </row>
    <row r="258" spans="1:5" s="76" customFormat="1" x14ac:dyDescent="0.25">
      <c r="A258" s="23"/>
      <c r="B258" s="23"/>
      <c r="C258" s="23"/>
      <c r="D258" s="23" t="s">
        <v>320</v>
      </c>
      <c r="E258" s="70"/>
    </row>
    <row r="259" spans="1:5" s="71" customFormat="1" x14ac:dyDescent="0.25">
      <c r="A259" s="63"/>
      <c r="B259" s="63"/>
      <c r="C259" s="23"/>
      <c r="D259" s="62" t="s">
        <v>321</v>
      </c>
      <c r="E259" s="74"/>
    </row>
    <row r="260" spans="1:5" x14ac:dyDescent="0.25">
      <c r="A260" s="62"/>
      <c r="B260" s="62"/>
      <c r="C260" s="23"/>
      <c r="D260" s="62" t="s">
        <v>322</v>
      </c>
      <c r="E260" s="70"/>
    </row>
    <row r="261" spans="1:5" s="76" customFormat="1" x14ac:dyDescent="0.25">
      <c r="A261" s="23"/>
      <c r="B261" s="23"/>
      <c r="C261" s="23"/>
      <c r="D261" s="23" t="s">
        <v>323</v>
      </c>
      <c r="E261" s="70"/>
    </row>
    <row r="262" spans="1:5" s="76" customFormat="1" x14ac:dyDescent="0.25">
      <c r="A262" s="23"/>
      <c r="B262" s="23"/>
      <c r="C262" s="23"/>
      <c r="D262" s="23" t="s">
        <v>324</v>
      </c>
      <c r="E262" s="70"/>
    </row>
    <row r="263" spans="1:5" s="76" customFormat="1" x14ac:dyDescent="0.25">
      <c r="A263" s="23"/>
      <c r="B263" s="23"/>
      <c r="C263" s="23"/>
      <c r="D263" s="23" t="s">
        <v>325</v>
      </c>
      <c r="E263" s="70"/>
    </row>
    <row r="264" spans="1:5" x14ac:dyDescent="0.25">
      <c r="A264" s="62"/>
      <c r="B264" s="62"/>
      <c r="C264" s="23"/>
      <c r="D264" s="62" t="s">
        <v>326</v>
      </c>
      <c r="E264" s="70"/>
    </row>
    <row r="265" spans="1:5" x14ac:dyDescent="0.25">
      <c r="A265" s="62"/>
      <c r="B265" s="62"/>
      <c r="C265" s="23"/>
      <c r="D265" s="62" t="s">
        <v>327</v>
      </c>
      <c r="E265" s="70"/>
    </row>
    <row r="266" spans="1:5" x14ac:dyDescent="0.25">
      <c r="A266" s="62"/>
      <c r="B266" s="62"/>
      <c r="C266" s="23"/>
      <c r="D266" s="62" t="s">
        <v>328</v>
      </c>
      <c r="E266" s="70"/>
    </row>
    <row r="267" spans="1:5" x14ac:dyDescent="0.25">
      <c r="A267" s="62"/>
      <c r="B267" s="62"/>
      <c r="C267" s="62"/>
      <c r="D267" s="62"/>
      <c r="E267" s="70"/>
    </row>
    <row r="268" spans="1:5" s="71" customFormat="1" x14ac:dyDescent="0.25">
      <c r="A268" s="63"/>
      <c r="B268" s="63" t="s">
        <v>43</v>
      </c>
      <c r="C268" s="63" t="s">
        <v>46</v>
      </c>
      <c r="D268" s="63"/>
      <c r="E268" s="74"/>
    </row>
    <row r="269" spans="1:5" x14ac:dyDescent="0.25">
      <c r="A269" s="62"/>
      <c r="B269" s="62"/>
      <c r="C269" s="62"/>
      <c r="D269" s="62" t="s">
        <v>329</v>
      </c>
      <c r="E269" s="70"/>
    </row>
    <row r="270" spans="1:5" x14ac:dyDescent="0.25">
      <c r="A270" s="62"/>
      <c r="B270" s="62"/>
      <c r="C270" s="62"/>
      <c r="D270" s="62" t="s">
        <v>330</v>
      </c>
      <c r="E270" s="70"/>
    </row>
    <row r="271" spans="1:5" x14ac:dyDescent="0.25">
      <c r="A271" s="62"/>
      <c r="B271" s="62"/>
      <c r="C271" s="62"/>
      <c r="D271" s="62" t="s">
        <v>331</v>
      </c>
      <c r="E271" s="70"/>
    </row>
    <row r="272" spans="1:5" x14ac:dyDescent="0.25">
      <c r="A272" s="62"/>
      <c r="B272" s="62"/>
      <c r="C272" s="62"/>
      <c r="D272" s="62" t="s">
        <v>332</v>
      </c>
      <c r="E272" s="70"/>
    </row>
    <row r="273" spans="1:5" x14ac:dyDescent="0.25">
      <c r="A273" s="62"/>
      <c r="B273" s="62"/>
      <c r="C273" s="62"/>
      <c r="D273" s="62" t="s">
        <v>333</v>
      </c>
      <c r="E273" s="70"/>
    </row>
    <row r="274" spans="1:5" x14ac:dyDescent="0.25">
      <c r="A274" s="62"/>
      <c r="B274" s="62"/>
      <c r="C274" s="62"/>
      <c r="D274" s="62" t="s">
        <v>334</v>
      </c>
      <c r="E274" s="70"/>
    </row>
    <row r="275" spans="1:5" x14ac:dyDescent="0.25">
      <c r="A275" s="62"/>
      <c r="B275" s="62"/>
      <c r="C275" s="62"/>
      <c r="D275" s="62" t="s">
        <v>335</v>
      </c>
      <c r="E275" s="70"/>
    </row>
    <row r="276" spans="1:5" x14ac:dyDescent="0.25">
      <c r="A276" s="62"/>
      <c r="B276" s="62"/>
      <c r="C276" s="62"/>
      <c r="D276" s="62" t="s">
        <v>336</v>
      </c>
      <c r="E276" s="70"/>
    </row>
    <row r="277" spans="1:5" x14ac:dyDescent="0.25">
      <c r="A277" s="62"/>
      <c r="B277" s="62"/>
      <c r="C277" s="62"/>
      <c r="D277" s="62" t="s">
        <v>337</v>
      </c>
      <c r="E277" s="70"/>
    </row>
    <row r="278" spans="1:5" x14ac:dyDescent="0.25">
      <c r="A278" s="62"/>
      <c r="B278" s="62"/>
      <c r="C278" s="62"/>
      <c r="D278" s="62" t="s">
        <v>338</v>
      </c>
      <c r="E278" s="70"/>
    </row>
    <row r="279" spans="1:5" x14ac:dyDescent="0.25">
      <c r="A279" s="62"/>
      <c r="B279" s="62"/>
      <c r="C279" s="62"/>
      <c r="D279" s="62"/>
      <c r="E279" s="70"/>
    </row>
    <row r="280" spans="1:5" x14ac:dyDescent="0.25">
      <c r="A280" s="62"/>
      <c r="B280" s="63" t="s">
        <v>45</v>
      </c>
      <c r="C280" s="63" t="s">
        <v>48</v>
      </c>
      <c r="D280" s="62"/>
      <c r="E280" s="70"/>
    </row>
    <row r="281" spans="1:5" x14ac:dyDescent="0.25">
      <c r="A281" s="62"/>
      <c r="B281" s="62"/>
      <c r="C281" s="62"/>
      <c r="D281" s="62" t="s">
        <v>339</v>
      </c>
      <c r="E281" s="70"/>
    </row>
    <row r="282" spans="1:5" x14ac:dyDescent="0.25">
      <c r="A282" s="62"/>
      <c r="B282" s="62"/>
      <c r="C282" s="62"/>
      <c r="D282" s="62" t="s">
        <v>340</v>
      </c>
      <c r="E282" s="70"/>
    </row>
    <row r="283" spans="1:5" x14ac:dyDescent="0.25">
      <c r="A283" s="62"/>
      <c r="B283" s="62"/>
      <c r="C283" s="62"/>
      <c r="D283" s="62" t="s">
        <v>341</v>
      </c>
      <c r="E283" s="70"/>
    </row>
    <row r="284" spans="1:5" x14ac:dyDescent="0.25">
      <c r="A284" s="62"/>
      <c r="B284" s="62"/>
      <c r="C284" s="62"/>
      <c r="D284" s="62" t="s">
        <v>342</v>
      </c>
      <c r="E284" s="70"/>
    </row>
    <row r="285" spans="1:5" x14ac:dyDescent="0.25">
      <c r="A285" s="62"/>
      <c r="B285" s="62"/>
      <c r="C285" s="62"/>
      <c r="D285" s="62" t="s">
        <v>343</v>
      </c>
      <c r="E285" s="70"/>
    </row>
    <row r="286" spans="1:5" x14ac:dyDescent="0.25">
      <c r="A286" s="62"/>
      <c r="B286" s="62"/>
      <c r="C286" s="62"/>
      <c r="D286" s="62" t="s">
        <v>344</v>
      </c>
      <c r="E286" s="70"/>
    </row>
    <row r="287" spans="1:5" x14ac:dyDescent="0.25">
      <c r="A287" s="62"/>
      <c r="B287" s="62"/>
      <c r="C287" s="62"/>
      <c r="D287" s="62" t="s">
        <v>345</v>
      </c>
      <c r="E287" s="70"/>
    </row>
    <row r="288" spans="1:5" x14ac:dyDescent="0.25">
      <c r="A288" s="62"/>
      <c r="B288" s="62"/>
      <c r="C288" s="62"/>
      <c r="D288" s="62" t="s">
        <v>346</v>
      </c>
      <c r="E288" s="70"/>
    </row>
    <row r="289" spans="1:5" x14ac:dyDescent="0.25">
      <c r="A289" s="62"/>
      <c r="B289" s="62"/>
      <c r="C289" s="62"/>
      <c r="D289" s="62" t="s">
        <v>347</v>
      </c>
      <c r="E289" s="70"/>
    </row>
    <row r="290" spans="1:5" x14ac:dyDescent="0.25">
      <c r="A290" s="62"/>
      <c r="B290" s="62"/>
      <c r="C290" s="62"/>
      <c r="D290" s="62" t="s">
        <v>348</v>
      </c>
      <c r="E290" s="70"/>
    </row>
    <row r="291" spans="1:5" x14ac:dyDescent="0.25">
      <c r="A291" s="62"/>
      <c r="B291" s="62"/>
      <c r="C291" s="62"/>
      <c r="D291" s="62"/>
      <c r="E291" s="70"/>
    </row>
    <row r="292" spans="1:5" s="71" customFormat="1" x14ac:dyDescent="0.25">
      <c r="A292" s="63"/>
      <c r="B292" s="63" t="s">
        <v>47</v>
      </c>
      <c r="C292" s="63" t="s">
        <v>35</v>
      </c>
      <c r="D292" s="63"/>
      <c r="E292" s="70"/>
    </row>
    <row r="293" spans="1:5" x14ac:dyDescent="0.25">
      <c r="A293" s="62"/>
      <c r="B293" s="62"/>
      <c r="C293" s="62"/>
      <c r="D293" s="62" t="s">
        <v>349</v>
      </c>
      <c r="E293" s="70"/>
    </row>
    <row r="294" spans="1:5" x14ac:dyDescent="0.25">
      <c r="A294" s="62"/>
      <c r="B294" s="62"/>
      <c r="C294" s="62"/>
      <c r="D294" s="62" t="s">
        <v>350</v>
      </c>
      <c r="E294" s="70"/>
    </row>
    <row r="295" spans="1:5" x14ac:dyDescent="0.25">
      <c r="A295" s="62"/>
      <c r="B295" s="62"/>
      <c r="C295" s="62"/>
      <c r="D295" s="62" t="s">
        <v>351</v>
      </c>
      <c r="E295" s="70"/>
    </row>
    <row r="296" spans="1:5" x14ac:dyDescent="0.25">
      <c r="A296" s="62"/>
      <c r="B296" s="62"/>
      <c r="C296" s="62"/>
      <c r="D296" s="62" t="s">
        <v>352</v>
      </c>
      <c r="E296" s="70"/>
    </row>
    <row r="297" spans="1:5" x14ac:dyDescent="0.25">
      <c r="A297" s="62"/>
      <c r="B297" s="62"/>
      <c r="C297" s="62"/>
      <c r="D297" s="62" t="s">
        <v>353</v>
      </c>
      <c r="E297" s="70"/>
    </row>
    <row r="298" spans="1:5" x14ac:dyDescent="0.25">
      <c r="A298" s="62"/>
      <c r="B298" s="62"/>
      <c r="C298" s="62"/>
      <c r="D298" s="62" t="s">
        <v>354</v>
      </c>
      <c r="E298" s="70"/>
    </row>
    <row r="299" spans="1:5" x14ac:dyDescent="0.25">
      <c r="A299" s="62"/>
      <c r="B299" s="62"/>
      <c r="C299" s="62"/>
      <c r="D299" s="62" t="s">
        <v>355</v>
      </c>
      <c r="E299" s="70"/>
    </row>
    <row r="300" spans="1:5" x14ac:dyDescent="0.25">
      <c r="A300" s="62"/>
      <c r="B300" s="62"/>
      <c r="C300" s="62"/>
      <c r="D300" s="62" t="s">
        <v>356</v>
      </c>
      <c r="E300" s="70"/>
    </row>
    <row r="301" spans="1:5" x14ac:dyDescent="0.25">
      <c r="A301" s="62"/>
      <c r="B301" s="62"/>
      <c r="C301" s="62"/>
      <c r="D301" s="62" t="s">
        <v>357</v>
      </c>
      <c r="E301" s="70"/>
    </row>
    <row r="302" spans="1:5" x14ac:dyDescent="0.25">
      <c r="A302" s="62"/>
      <c r="B302" s="62"/>
      <c r="C302" s="62"/>
      <c r="D302" s="62" t="s">
        <v>220</v>
      </c>
      <c r="E302" s="70"/>
    </row>
    <row r="303" spans="1:5" x14ac:dyDescent="0.25">
      <c r="A303" s="62"/>
      <c r="B303" s="62"/>
      <c r="C303" s="62"/>
      <c r="D303" s="62" t="s">
        <v>358</v>
      </c>
      <c r="E303" s="70"/>
    </row>
    <row r="304" spans="1:5" x14ac:dyDescent="0.25">
      <c r="A304" s="62"/>
      <c r="B304" s="62"/>
      <c r="C304" s="62"/>
      <c r="D304" s="62" t="s">
        <v>359</v>
      </c>
      <c r="E304" s="70"/>
    </row>
    <row r="305" spans="1:5" x14ac:dyDescent="0.25">
      <c r="A305" s="62"/>
      <c r="B305" s="62"/>
      <c r="C305" s="62"/>
      <c r="D305" s="62" t="s">
        <v>360</v>
      </c>
      <c r="E305" s="70"/>
    </row>
    <row r="306" spans="1:5" x14ac:dyDescent="0.25">
      <c r="A306" s="62"/>
      <c r="B306" s="62"/>
      <c r="C306" s="62"/>
      <c r="D306" s="62" t="s">
        <v>552</v>
      </c>
      <c r="E306" s="70"/>
    </row>
    <row r="307" spans="1:5" x14ac:dyDescent="0.25">
      <c r="A307" s="62"/>
      <c r="B307" s="62"/>
      <c r="C307" s="62"/>
      <c r="D307" s="62" t="s">
        <v>361</v>
      </c>
      <c r="E307" s="70"/>
    </row>
    <row r="308" spans="1:5" x14ac:dyDescent="0.25">
      <c r="A308" s="62"/>
      <c r="B308" s="62"/>
      <c r="C308" s="62"/>
      <c r="D308" s="62" t="s">
        <v>362</v>
      </c>
      <c r="E308" s="70"/>
    </row>
    <row r="309" spans="1:5" x14ac:dyDescent="0.25">
      <c r="A309" s="62"/>
      <c r="B309" s="62"/>
      <c r="C309" s="62"/>
      <c r="D309" s="62" t="s">
        <v>363</v>
      </c>
      <c r="E309" s="70"/>
    </row>
    <row r="310" spans="1:5" x14ac:dyDescent="0.25">
      <c r="A310" s="62"/>
      <c r="B310" s="62"/>
      <c r="C310" s="62"/>
      <c r="D310" s="62" t="s">
        <v>364</v>
      </c>
      <c r="E310" s="70"/>
    </row>
    <row r="311" spans="1:5" x14ac:dyDescent="0.25">
      <c r="A311" s="62"/>
      <c r="B311" s="62"/>
      <c r="C311" s="62"/>
      <c r="D311" s="62"/>
      <c r="E311" s="70"/>
    </row>
    <row r="312" spans="1:5" s="71" customFormat="1" x14ac:dyDescent="0.25">
      <c r="A312" s="63"/>
      <c r="B312" s="63" t="s">
        <v>49</v>
      </c>
      <c r="C312" s="63" t="s">
        <v>131</v>
      </c>
      <c r="D312" s="63"/>
      <c r="E312" s="74"/>
    </row>
    <row r="313" spans="1:5" x14ac:dyDescent="0.25">
      <c r="A313" s="62"/>
      <c r="B313" s="62"/>
      <c r="C313" s="62"/>
      <c r="D313" s="62" t="s">
        <v>365</v>
      </c>
      <c r="E313" s="70"/>
    </row>
    <row r="314" spans="1:5" x14ac:dyDescent="0.25">
      <c r="A314" s="62"/>
      <c r="B314" s="62"/>
      <c r="C314" s="62"/>
      <c r="D314" s="62" t="s">
        <v>366</v>
      </c>
      <c r="E314" s="70"/>
    </row>
    <row r="315" spans="1:5" x14ac:dyDescent="0.25">
      <c r="A315" s="62"/>
      <c r="B315" s="62"/>
      <c r="C315" s="62"/>
      <c r="D315" s="62" t="s">
        <v>367</v>
      </c>
      <c r="E315" s="70"/>
    </row>
    <row r="316" spans="1:5" x14ac:dyDescent="0.25">
      <c r="A316" s="23"/>
      <c r="B316" s="23"/>
      <c r="C316" s="72"/>
      <c r="D316" s="72" t="s">
        <v>553</v>
      </c>
    </row>
    <row r="317" spans="1:5" x14ac:dyDescent="0.25">
      <c r="A317" s="23"/>
      <c r="B317" s="23"/>
      <c r="C317" s="72"/>
      <c r="D317" s="72" t="s">
        <v>555</v>
      </c>
    </row>
    <row r="318" spans="1:5" x14ac:dyDescent="0.25">
      <c r="A318" s="62"/>
      <c r="B318" s="62"/>
      <c r="C318" s="62"/>
      <c r="D318" s="62"/>
      <c r="E318" s="70"/>
    </row>
    <row r="319" spans="1:5" s="71" customFormat="1" x14ac:dyDescent="0.25">
      <c r="A319" s="77">
        <v>5</v>
      </c>
      <c r="B319" s="60" t="s">
        <v>67</v>
      </c>
      <c r="C319" s="77"/>
      <c r="D319" s="60"/>
      <c r="E319" s="64"/>
    </row>
    <row r="320" spans="1:5" x14ac:dyDescent="0.25">
      <c r="A320" s="62" t="s">
        <v>2</v>
      </c>
      <c r="B320" s="62"/>
      <c r="C320" s="62"/>
      <c r="D320" s="62"/>
    </row>
    <row r="321" spans="1:5" s="71" customFormat="1" x14ac:dyDescent="0.25">
      <c r="A321" s="63"/>
      <c r="B321" s="63" t="s">
        <v>51</v>
      </c>
      <c r="C321" s="63" t="s">
        <v>69</v>
      </c>
      <c r="D321" s="63"/>
      <c r="E321" s="64"/>
    </row>
    <row r="322" spans="1:5" x14ac:dyDescent="0.25">
      <c r="A322" s="62"/>
      <c r="B322" s="62"/>
      <c r="C322" s="62"/>
      <c r="D322" s="62" t="s">
        <v>368</v>
      </c>
    </row>
    <row r="323" spans="1:5" x14ac:dyDescent="0.25">
      <c r="A323" s="62"/>
      <c r="B323" s="62"/>
      <c r="C323" s="62"/>
      <c r="D323" s="62" t="s">
        <v>369</v>
      </c>
    </row>
    <row r="324" spans="1:5" x14ac:dyDescent="0.25">
      <c r="A324" s="62"/>
      <c r="B324" s="62"/>
      <c r="C324" s="62"/>
      <c r="D324" s="62" t="s">
        <v>370</v>
      </c>
    </row>
    <row r="325" spans="1:5" x14ac:dyDescent="0.25">
      <c r="A325" s="62"/>
      <c r="B325" s="62"/>
      <c r="C325" s="62"/>
      <c r="D325" s="62" t="s">
        <v>371</v>
      </c>
    </row>
    <row r="326" spans="1:5" x14ac:dyDescent="0.25">
      <c r="A326" s="62"/>
      <c r="B326" s="62"/>
      <c r="C326" s="62"/>
      <c r="D326" s="62" t="s">
        <v>372</v>
      </c>
    </row>
    <row r="327" spans="1:5" x14ac:dyDescent="0.25">
      <c r="A327" s="62"/>
      <c r="B327" s="62"/>
      <c r="C327" s="62"/>
      <c r="D327" s="62" t="s">
        <v>373</v>
      </c>
    </row>
    <row r="328" spans="1:5" x14ac:dyDescent="0.25">
      <c r="A328" s="62"/>
      <c r="B328" s="62"/>
      <c r="C328" s="62"/>
      <c r="D328" s="62" t="s">
        <v>374</v>
      </c>
    </row>
    <row r="329" spans="1:5" x14ac:dyDescent="0.25">
      <c r="A329" s="62"/>
      <c r="B329" s="62"/>
      <c r="C329" s="62"/>
      <c r="D329" s="62" t="s">
        <v>375</v>
      </c>
    </row>
    <row r="330" spans="1:5" x14ac:dyDescent="0.25">
      <c r="A330" s="62"/>
      <c r="B330" s="62"/>
      <c r="C330" s="62"/>
      <c r="D330" s="62" t="s">
        <v>376</v>
      </c>
    </row>
    <row r="331" spans="1:5" x14ac:dyDescent="0.25">
      <c r="A331" s="62"/>
      <c r="B331" s="62"/>
      <c r="C331" s="62"/>
      <c r="D331" s="62"/>
    </row>
    <row r="332" spans="1:5" s="71" customFormat="1" x14ac:dyDescent="0.25">
      <c r="A332" s="63"/>
      <c r="B332" s="63" t="s">
        <v>53</v>
      </c>
      <c r="C332" s="63" t="s">
        <v>71</v>
      </c>
      <c r="D332" s="63"/>
      <c r="E332" s="64"/>
    </row>
    <row r="333" spans="1:5" x14ac:dyDescent="0.25">
      <c r="A333" s="62"/>
      <c r="B333" s="62"/>
      <c r="C333" s="62"/>
      <c r="D333" s="62" t="s">
        <v>377</v>
      </c>
    </row>
    <row r="334" spans="1:5" x14ac:dyDescent="0.25">
      <c r="A334" s="62"/>
      <c r="B334" s="62"/>
      <c r="C334" s="62"/>
      <c r="D334" s="62" t="s">
        <v>200</v>
      </c>
    </row>
    <row r="335" spans="1:5" x14ac:dyDescent="0.25">
      <c r="A335" s="62"/>
      <c r="B335" s="62"/>
      <c r="C335" s="62"/>
      <c r="D335" s="62" t="s">
        <v>378</v>
      </c>
    </row>
    <row r="336" spans="1:5" x14ac:dyDescent="0.25">
      <c r="A336" s="62"/>
      <c r="B336" s="62"/>
      <c r="C336" s="62"/>
      <c r="D336" s="62" t="s">
        <v>379</v>
      </c>
    </row>
    <row r="337" spans="1:5" x14ac:dyDescent="0.25">
      <c r="A337" s="62"/>
      <c r="B337" s="62"/>
      <c r="C337" s="62"/>
      <c r="D337" s="72" t="s">
        <v>380</v>
      </c>
    </row>
    <row r="338" spans="1:5" x14ac:dyDescent="0.25">
      <c r="A338" s="62"/>
      <c r="B338" s="62"/>
      <c r="C338" s="62"/>
      <c r="D338" s="72" t="s">
        <v>381</v>
      </c>
    </row>
    <row r="339" spans="1:5" x14ac:dyDescent="0.25">
      <c r="A339" s="62"/>
      <c r="B339" s="62"/>
      <c r="C339" s="62"/>
      <c r="D339" s="72" t="s">
        <v>382</v>
      </c>
    </row>
    <row r="340" spans="1:5" x14ac:dyDescent="0.25">
      <c r="A340" s="62"/>
      <c r="B340" s="62"/>
      <c r="C340" s="62"/>
      <c r="D340" s="72" t="s">
        <v>383</v>
      </c>
    </row>
    <row r="341" spans="1:5" x14ac:dyDescent="0.25">
      <c r="A341" s="62"/>
      <c r="B341" s="62"/>
      <c r="C341" s="62"/>
      <c r="D341" s="72" t="s">
        <v>384</v>
      </c>
    </row>
    <row r="342" spans="1:5" x14ac:dyDescent="0.25">
      <c r="A342" s="62"/>
      <c r="B342" s="62"/>
      <c r="C342" s="62"/>
      <c r="D342" s="62"/>
    </row>
    <row r="343" spans="1:5" s="71" customFormat="1" x14ac:dyDescent="0.25">
      <c r="A343" s="63"/>
      <c r="B343" s="63" t="s">
        <v>54</v>
      </c>
      <c r="C343" s="63" t="s">
        <v>73</v>
      </c>
      <c r="D343" s="63"/>
      <c r="E343" s="64"/>
    </row>
    <row r="344" spans="1:5" x14ac:dyDescent="0.25">
      <c r="A344" s="62"/>
      <c r="B344" s="62"/>
      <c r="C344" s="62"/>
      <c r="D344" s="62" t="s">
        <v>385</v>
      </c>
    </row>
    <row r="345" spans="1:5" x14ac:dyDescent="0.25">
      <c r="A345" s="62"/>
      <c r="B345" s="62"/>
      <c r="C345" s="62"/>
      <c r="D345" s="62" t="s">
        <v>386</v>
      </c>
    </row>
    <row r="346" spans="1:5" x14ac:dyDescent="0.25">
      <c r="A346" s="62"/>
      <c r="B346" s="62"/>
      <c r="C346" s="62"/>
      <c r="D346" s="62" t="s">
        <v>387</v>
      </c>
    </row>
    <row r="347" spans="1:5" x14ac:dyDescent="0.25">
      <c r="A347" s="62"/>
      <c r="B347" s="62"/>
      <c r="C347" s="62"/>
      <c r="D347" s="62" t="s">
        <v>388</v>
      </c>
    </row>
    <row r="348" spans="1:5" x14ac:dyDescent="0.25">
      <c r="A348" s="62"/>
      <c r="B348" s="62"/>
      <c r="C348" s="62"/>
      <c r="D348" s="62" t="s">
        <v>389</v>
      </c>
    </row>
    <row r="349" spans="1:5" x14ac:dyDescent="0.25">
      <c r="A349" s="62"/>
      <c r="B349" s="62"/>
      <c r="C349" s="62"/>
      <c r="D349" s="62" t="s">
        <v>390</v>
      </c>
    </row>
    <row r="350" spans="1:5" x14ac:dyDescent="0.25">
      <c r="A350" s="62"/>
      <c r="B350" s="62"/>
      <c r="C350" s="62"/>
      <c r="D350" s="62" t="s">
        <v>391</v>
      </c>
    </row>
    <row r="351" spans="1:5" x14ac:dyDescent="0.25">
      <c r="A351" s="62"/>
      <c r="B351" s="62"/>
      <c r="C351" s="62"/>
      <c r="D351" s="62" t="s">
        <v>392</v>
      </c>
    </row>
    <row r="352" spans="1:5" x14ac:dyDescent="0.25">
      <c r="A352" s="62"/>
      <c r="B352" s="62"/>
      <c r="C352" s="62"/>
      <c r="D352" s="62" t="s">
        <v>393</v>
      </c>
    </row>
    <row r="353" spans="1:5" s="79" customFormat="1" x14ac:dyDescent="0.25">
      <c r="A353" s="62"/>
      <c r="B353" s="62"/>
      <c r="C353" s="62"/>
      <c r="D353" s="72" t="s">
        <v>394</v>
      </c>
      <c r="E353" s="78"/>
    </row>
    <row r="354" spans="1:5" x14ac:dyDescent="0.25">
      <c r="A354" s="62"/>
      <c r="B354" s="62"/>
      <c r="C354" s="62"/>
      <c r="D354" s="72" t="s">
        <v>395</v>
      </c>
    </row>
    <row r="355" spans="1:5" s="79" customFormat="1" x14ac:dyDescent="0.25">
      <c r="A355" s="62"/>
      <c r="B355" s="62"/>
      <c r="C355" s="62"/>
      <c r="D355" s="72" t="s">
        <v>396</v>
      </c>
      <c r="E355" s="78"/>
    </row>
    <row r="356" spans="1:5" s="79" customFormat="1" x14ac:dyDescent="0.25">
      <c r="A356" s="62"/>
      <c r="B356" s="62"/>
      <c r="C356" s="62"/>
      <c r="D356" s="72" t="s">
        <v>397</v>
      </c>
      <c r="E356" s="78"/>
    </row>
    <row r="357" spans="1:5" s="79" customFormat="1" x14ac:dyDescent="0.25">
      <c r="A357" s="62"/>
      <c r="B357" s="62"/>
      <c r="C357" s="62"/>
      <c r="D357" s="72" t="s">
        <v>398</v>
      </c>
      <c r="E357" s="78"/>
    </row>
    <row r="358" spans="1:5" x14ac:dyDescent="0.25">
      <c r="A358" s="62"/>
      <c r="B358" s="62"/>
      <c r="C358" s="62"/>
      <c r="D358" s="72" t="s">
        <v>399</v>
      </c>
    </row>
    <row r="359" spans="1:5" x14ac:dyDescent="0.25">
      <c r="A359" s="62"/>
      <c r="B359" s="62"/>
      <c r="C359" s="62"/>
      <c r="D359" s="72" t="s">
        <v>400</v>
      </c>
    </row>
    <row r="360" spans="1:5" x14ac:dyDescent="0.25">
      <c r="A360" s="62"/>
      <c r="B360" s="62"/>
      <c r="C360" s="62"/>
      <c r="D360" s="72" t="s">
        <v>401</v>
      </c>
    </row>
    <row r="361" spans="1:5" x14ac:dyDescent="0.25">
      <c r="A361" s="62"/>
      <c r="B361" s="62"/>
      <c r="C361" s="62"/>
      <c r="D361" s="72" t="s">
        <v>402</v>
      </c>
    </row>
    <row r="362" spans="1:5" x14ac:dyDescent="0.25">
      <c r="A362" s="62"/>
      <c r="B362" s="62"/>
      <c r="C362" s="62"/>
      <c r="D362" s="62"/>
    </row>
    <row r="363" spans="1:5" s="71" customFormat="1" x14ac:dyDescent="0.25">
      <c r="A363" s="63"/>
      <c r="B363" s="63" t="s">
        <v>55</v>
      </c>
      <c r="C363" s="63" t="s">
        <v>403</v>
      </c>
      <c r="D363" s="63"/>
      <c r="E363" s="64"/>
    </row>
    <row r="364" spans="1:5" x14ac:dyDescent="0.25">
      <c r="A364" s="62"/>
      <c r="B364" s="62"/>
      <c r="C364" s="62"/>
      <c r="D364" s="62" t="s">
        <v>404</v>
      </c>
    </row>
    <row r="365" spans="1:5" x14ac:dyDescent="0.25">
      <c r="A365" s="62"/>
      <c r="B365" s="62"/>
      <c r="C365" s="62"/>
      <c r="D365" s="62" t="s">
        <v>405</v>
      </c>
    </row>
    <row r="366" spans="1:5" x14ac:dyDescent="0.25">
      <c r="A366" s="62"/>
      <c r="B366" s="62"/>
      <c r="C366" s="62"/>
      <c r="D366" s="62" t="s">
        <v>406</v>
      </c>
      <c r="E366" s="64"/>
    </row>
    <row r="367" spans="1:5" x14ac:dyDescent="0.25">
      <c r="A367" s="62"/>
      <c r="B367" s="62"/>
      <c r="C367" s="62"/>
      <c r="D367" s="62" t="s">
        <v>407</v>
      </c>
    </row>
    <row r="368" spans="1:5" s="71" customFormat="1" x14ac:dyDescent="0.25">
      <c r="A368" s="62"/>
      <c r="B368" s="62"/>
      <c r="C368" s="62"/>
      <c r="D368" s="62" t="s">
        <v>408</v>
      </c>
      <c r="E368" s="64"/>
    </row>
    <row r="369" spans="1:5" s="71" customFormat="1" x14ac:dyDescent="0.25">
      <c r="A369" s="62"/>
      <c r="B369" s="62"/>
      <c r="C369" s="62"/>
      <c r="D369" s="62" t="s">
        <v>409</v>
      </c>
      <c r="E369" s="64"/>
    </row>
    <row r="370" spans="1:5" x14ac:dyDescent="0.25">
      <c r="A370" s="62"/>
      <c r="B370" s="62"/>
      <c r="C370" s="62"/>
      <c r="D370" s="62" t="s">
        <v>410</v>
      </c>
    </row>
    <row r="371" spans="1:5" s="71" customFormat="1" x14ac:dyDescent="0.25">
      <c r="A371" s="62"/>
      <c r="B371" s="62"/>
      <c r="C371" s="62"/>
      <c r="D371" s="62" t="s">
        <v>411</v>
      </c>
      <c r="E371" s="56"/>
    </row>
    <row r="372" spans="1:5" s="76" customFormat="1" x14ac:dyDescent="0.25">
      <c r="A372" s="62"/>
      <c r="B372" s="62"/>
      <c r="C372" s="62"/>
      <c r="D372" s="62" t="s">
        <v>412</v>
      </c>
      <c r="E372" s="56"/>
    </row>
    <row r="373" spans="1:5" s="76" customFormat="1" x14ac:dyDescent="0.25">
      <c r="A373" s="62"/>
      <c r="B373" s="62"/>
      <c r="C373" s="62"/>
      <c r="D373" s="62" t="s">
        <v>413</v>
      </c>
      <c r="E373" s="56"/>
    </row>
    <row r="374" spans="1:5" s="76" customFormat="1" x14ac:dyDescent="0.25">
      <c r="A374" s="62"/>
      <c r="B374" s="62"/>
      <c r="C374" s="62"/>
      <c r="D374" s="62" t="s">
        <v>414</v>
      </c>
      <c r="E374" s="56"/>
    </row>
    <row r="375" spans="1:5" s="76" customFormat="1" x14ac:dyDescent="0.25">
      <c r="A375" s="62"/>
      <c r="B375" s="62"/>
      <c r="C375" s="62"/>
      <c r="D375" s="62"/>
      <c r="E375" s="56"/>
    </row>
    <row r="376" spans="1:5" s="71" customFormat="1" x14ac:dyDescent="0.25">
      <c r="A376" s="63"/>
      <c r="B376" s="63" t="s">
        <v>56</v>
      </c>
      <c r="C376" s="63" t="s">
        <v>76</v>
      </c>
      <c r="D376" s="63"/>
      <c r="E376" s="64"/>
    </row>
    <row r="377" spans="1:5" s="76" customFormat="1" x14ac:dyDescent="0.25">
      <c r="A377" s="62"/>
      <c r="B377" s="62"/>
      <c r="C377" s="62"/>
      <c r="D377" s="62" t="s">
        <v>415</v>
      </c>
      <c r="E377" s="56"/>
    </row>
    <row r="378" spans="1:5" s="71" customFormat="1" x14ac:dyDescent="0.25">
      <c r="A378" s="62"/>
      <c r="B378" s="62"/>
      <c r="C378" s="62"/>
      <c r="D378" s="62" t="s">
        <v>416</v>
      </c>
      <c r="E378" s="56"/>
    </row>
    <row r="379" spans="1:5" s="71" customFormat="1" x14ac:dyDescent="0.25">
      <c r="A379" s="62"/>
      <c r="B379" s="62"/>
      <c r="C379" s="62"/>
      <c r="D379" s="62" t="s">
        <v>417</v>
      </c>
      <c r="E379" s="56"/>
    </row>
    <row r="380" spans="1:5" s="76" customFormat="1" x14ac:dyDescent="0.25">
      <c r="A380" s="62"/>
      <c r="B380" s="62"/>
      <c r="C380" s="62"/>
      <c r="D380" s="62" t="s">
        <v>418</v>
      </c>
      <c r="E380" s="56"/>
    </row>
    <row r="381" spans="1:5" s="76" customFormat="1" x14ac:dyDescent="0.25">
      <c r="A381" s="62"/>
      <c r="B381" s="62"/>
      <c r="C381" s="62"/>
      <c r="D381" s="62" t="s">
        <v>419</v>
      </c>
      <c r="E381" s="56"/>
    </row>
    <row r="382" spans="1:5" s="76" customFormat="1" x14ac:dyDescent="0.25">
      <c r="A382" s="62"/>
      <c r="B382" s="62"/>
      <c r="C382" s="62"/>
      <c r="D382" s="62" t="s">
        <v>202</v>
      </c>
      <c r="E382" s="56"/>
    </row>
    <row r="383" spans="1:5" s="76" customFormat="1" x14ac:dyDescent="0.25">
      <c r="A383" s="62"/>
      <c r="B383" s="62"/>
      <c r="C383" s="62"/>
      <c r="D383" s="62" t="s">
        <v>420</v>
      </c>
      <c r="E383" s="56"/>
    </row>
    <row r="384" spans="1:5" s="76" customFormat="1" x14ac:dyDescent="0.25">
      <c r="A384" s="62"/>
      <c r="B384" s="62"/>
      <c r="C384" s="62"/>
      <c r="D384" s="62"/>
      <c r="E384" s="56"/>
    </row>
    <row r="385" spans="1:5" s="71" customFormat="1" x14ac:dyDescent="0.25">
      <c r="A385" s="63"/>
      <c r="B385" s="63" t="s">
        <v>58</v>
      </c>
      <c r="C385" s="63" t="s">
        <v>78</v>
      </c>
      <c r="D385" s="63"/>
      <c r="E385" s="64"/>
    </row>
    <row r="386" spans="1:5" s="76" customFormat="1" x14ac:dyDescent="0.25">
      <c r="A386" s="62"/>
      <c r="B386" s="62"/>
      <c r="C386" s="62"/>
      <c r="D386" s="62" t="s">
        <v>421</v>
      </c>
      <c r="E386" s="56"/>
    </row>
    <row r="387" spans="1:5" s="71" customFormat="1" x14ac:dyDescent="0.25">
      <c r="A387" s="62"/>
      <c r="B387" s="62"/>
      <c r="C387" s="62"/>
      <c r="D387" s="62" t="s">
        <v>422</v>
      </c>
      <c r="E387" s="56"/>
    </row>
    <row r="388" spans="1:5" s="71" customFormat="1" x14ac:dyDescent="0.25">
      <c r="A388" s="62"/>
      <c r="B388" s="62"/>
      <c r="C388" s="62"/>
      <c r="D388" s="62" t="s">
        <v>423</v>
      </c>
      <c r="E388" s="56"/>
    </row>
    <row r="389" spans="1:5" s="76" customFormat="1" x14ac:dyDescent="0.25">
      <c r="A389" s="62"/>
      <c r="B389" s="62"/>
      <c r="C389" s="62"/>
      <c r="D389" s="62" t="s">
        <v>424</v>
      </c>
      <c r="E389" s="56"/>
    </row>
    <row r="390" spans="1:5" s="76" customFormat="1" x14ac:dyDescent="0.25">
      <c r="A390" s="62"/>
      <c r="B390" s="62"/>
      <c r="C390" s="62"/>
      <c r="D390" s="62" t="s">
        <v>425</v>
      </c>
      <c r="E390" s="56"/>
    </row>
    <row r="391" spans="1:5" s="76" customFormat="1" x14ac:dyDescent="0.25">
      <c r="A391" s="62"/>
      <c r="B391" s="62"/>
      <c r="C391" s="62"/>
      <c r="D391" s="62" t="s">
        <v>426</v>
      </c>
      <c r="E391" s="56"/>
    </row>
    <row r="392" spans="1:5" s="76" customFormat="1" x14ac:dyDescent="0.25">
      <c r="A392" s="62"/>
      <c r="B392" s="62"/>
      <c r="C392" s="62"/>
      <c r="D392" s="62" t="s">
        <v>427</v>
      </c>
      <c r="E392" s="56"/>
    </row>
    <row r="393" spans="1:5" s="76" customFormat="1" x14ac:dyDescent="0.25">
      <c r="A393" s="62"/>
      <c r="B393" s="62"/>
      <c r="C393" s="62"/>
      <c r="D393" s="62" t="s">
        <v>428</v>
      </c>
      <c r="E393" s="56"/>
    </row>
    <row r="394" spans="1:5" s="76" customFormat="1" x14ac:dyDescent="0.25">
      <c r="A394" s="62"/>
      <c r="B394" s="62"/>
      <c r="C394" s="62"/>
      <c r="D394" s="62" t="s">
        <v>429</v>
      </c>
      <c r="E394" s="56"/>
    </row>
    <row r="395" spans="1:5" s="76" customFormat="1" x14ac:dyDescent="0.25">
      <c r="A395" s="62"/>
      <c r="B395" s="62"/>
      <c r="C395" s="62"/>
      <c r="D395" s="62" t="s">
        <v>430</v>
      </c>
      <c r="E395" s="56"/>
    </row>
    <row r="396" spans="1:5" s="76" customFormat="1" x14ac:dyDescent="0.25">
      <c r="A396" s="80"/>
      <c r="B396" s="62"/>
      <c r="C396" s="62"/>
      <c r="D396" s="62" t="s">
        <v>431</v>
      </c>
      <c r="E396" s="56"/>
    </row>
    <row r="397" spans="1:5" s="76" customFormat="1" x14ac:dyDescent="0.25">
      <c r="A397" s="80"/>
      <c r="B397" s="62"/>
      <c r="C397" s="62"/>
      <c r="D397" s="62" t="s">
        <v>432</v>
      </c>
      <c r="E397" s="56"/>
    </row>
    <row r="398" spans="1:5" s="76" customFormat="1" x14ac:dyDescent="0.25">
      <c r="A398" s="62"/>
      <c r="B398" s="62"/>
      <c r="C398" s="62"/>
      <c r="D398" s="62"/>
      <c r="E398" s="70"/>
    </row>
    <row r="399" spans="1:5" s="71" customFormat="1" x14ac:dyDescent="0.25">
      <c r="A399" s="63"/>
      <c r="B399" s="63" t="s">
        <v>106</v>
      </c>
      <c r="C399" s="63" t="s">
        <v>132</v>
      </c>
      <c r="D399" s="63"/>
      <c r="E399" s="64"/>
    </row>
    <row r="400" spans="1:5" s="76" customFormat="1" x14ac:dyDescent="0.25">
      <c r="A400" s="62"/>
      <c r="B400" s="62"/>
      <c r="C400" s="62"/>
      <c r="D400" s="62" t="s">
        <v>433</v>
      </c>
      <c r="E400" s="56"/>
    </row>
    <row r="401" spans="1:5" s="76" customFormat="1" x14ac:dyDescent="0.25">
      <c r="A401" s="62"/>
      <c r="B401" s="62"/>
      <c r="C401" s="62"/>
      <c r="D401" s="62" t="s">
        <v>434</v>
      </c>
      <c r="E401" s="56"/>
    </row>
    <row r="402" spans="1:5" s="76" customFormat="1" x14ac:dyDescent="0.25">
      <c r="A402" s="62"/>
      <c r="B402" s="62"/>
      <c r="C402" s="62"/>
      <c r="D402" s="62" t="s">
        <v>435</v>
      </c>
      <c r="E402" s="64"/>
    </row>
    <row r="403" spans="1:5" s="76" customFormat="1" x14ac:dyDescent="0.25">
      <c r="A403" s="62"/>
      <c r="B403" s="62"/>
      <c r="C403" s="62"/>
      <c r="D403" s="62" t="s">
        <v>202</v>
      </c>
      <c r="E403" s="64"/>
    </row>
    <row r="404" spans="1:5" s="76" customFormat="1" x14ac:dyDescent="0.25">
      <c r="A404" s="62"/>
      <c r="B404" s="62"/>
      <c r="C404" s="62"/>
      <c r="D404" s="62" t="s">
        <v>436</v>
      </c>
      <c r="E404" s="64"/>
    </row>
    <row r="405" spans="1:5" s="76" customFormat="1" x14ac:dyDescent="0.25">
      <c r="A405" s="62"/>
      <c r="B405" s="62"/>
      <c r="C405" s="62"/>
      <c r="D405" s="62" t="s">
        <v>437</v>
      </c>
      <c r="E405" s="64"/>
    </row>
    <row r="406" spans="1:5" s="76" customFormat="1" x14ac:dyDescent="0.25">
      <c r="A406" s="62" t="s">
        <v>2</v>
      </c>
      <c r="B406" s="62"/>
      <c r="C406" s="62"/>
      <c r="D406" s="62"/>
      <c r="E406" s="56"/>
    </row>
    <row r="407" spans="1:5" s="76" customFormat="1" x14ac:dyDescent="0.25">
      <c r="A407" s="77">
        <v>6</v>
      </c>
      <c r="B407" s="60" t="s">
        <v>50</v>
      </c>
      <c r="C407" s="77"/>
      <c r="D407" s="60"/>
      <c r="E407" s="56"/>
    </row>
    <row r="408" spans="1:5" s="76" customFormat="1" x14ac:dyDescent="0.25">
      <c r="A408" s="23"/>
      <c r="B408" s="62"/>
      <c r="C408" s="62"/>
      <c r="D408" s="62"/>
      <c r="E408" s="56"/>
    </row>
    <row r="409" spans="1:5" s="76" customFormat="1" x14ac:dyDescent="0.25">
      <c r="A409" s="23"/>
      <c r="B409" s="63" t="s">
        <v>60</v>
      </c>
      <c r="C409" s="63" t="s">
        <v>577</v>
      </c>
      <c r="D409" s="63"/>
      <c r="E409" s="56"/>
    </row>
    <row r="410" spans="1:5" s="71" customFormat="1" x14ac:dyDescent="0.25">
      <c r="A410" s="23"/>
      <c r="B410" s="23"/>
      <c r="C410" s="23"/>
      <c r="D410" s="23" t="s">
        <v>580</v>
      </c>
      <c r="E410" s="56"/>
    </row>
    <row r="411" spans="1:5" s="71" customFormat="1" x14ac:dyDescent="0.25">
      <c r="A411" s="23"/>
      <c r="B411" s="23"/>
      <c r="C411" s="23"/>
      <c r="D411" s="23" t="s">
        <v>579</v>
      </c>
      <c r="E411" s="56"/>
    </row>
    <row r="412" spans="1:5" s="76" customFormat="1" x14ac:dyDescent="0.25">
      <c r="A412" s="23"/>
      <c r="B412" s="23"/>
      <c r="C412" s="23"/>
      <c r="D412" s="62" t="s">
        <v>506</v>
      </c>
      <c r="E412" s="56"/>
    </row>
    <row r="413" spans="1:5" s="76" customFormat="1" x14ac:dyDescent="0.25">
      <c r="A413" s="23"/>
      <c r="B413" s="23"/>
      <c r="C413" s="23"/>
      <c r="D413" s="62" t="s">
        <v>578</v>
      </c>
      <c r="E413" s="56"/>
    </row>
    <row r="414" spans="1:5" s="76" customFormat="1" x14ac:dyDescent="0.25">
      <c r="A414" s="62"/>
      <c r="B414" s="23"/>
      <c r="C414" s="23"/>
      <c r="D414" s="23" t="s">
        <v>507</v>
      </c>
      <c r="E414" s="64"/>
    </row>
    <row r="415" spans="1:5" s="76" customFormat="1" x14ac:dyDescent="0.25">
      <c r="A415" s="23"/>
      <c r="B415" s="23"/>
      <c r="C415" s="23"/>
      <c r="D415" s="23"/>
      <c r="E415" s="56"/>
    </row>
    <row r="416" spans="1:5" x14ac:dyDescent="0.25">
      <c r="A416" s="23"/>
      <c r="B416" s="63" t="s">
        <v>61</v>
      </c>
      <c r="C416" s="63" t="s">
        <v>110</v>
      </c>
      <c r="D416" s="63"/>
      <c r="E416" s="70"/>
    </row>
    <row r="417" spans="1:5" x14ac:dyDescent="0.25">
      <c r="A417" s="23"/>
      <c r="B417" s="23"/>
      <c r="C417" s="23"/>
      <c r="D417" s="23" t="s">
        <v>470</v>
      </c>
      <c r="E417" s="70"/>
    </row>
    <row r="418" spans="1:5" x14ac:dyDescent="0.25">
      <c r="A418" s="23"/>
      <c r="B418" s="23"/>
      <c r="C418" s="23"/>
      <c r="D418" s="23" t="s">
        <v>471</v>
      </c>
      <c r="E418" s="70"/>
    </row>
    <row r="419" spans="1:5" x14ac:dyDescent="0.25">
      <c r="A419" s="23"/>
      <c r="B419" s="23"/>
      <c r="C419" s="23"/>
      <c r="D419" s="23" t="s">
        <v>472</v>
      </c>
      <c r="E419" s="70"/>
    </row>
    <row r="420" spans="1:5" x14ac:dyDescent="0.25">
      <c r="A420" s="23"/>
      <c r="B420" s="23"/>
      <c r="C420" s="23"/>
      <c r="D420" s="23" t="s">
        <v>473</v>
      </c>
      <c r="E420" s="70"/>
    </row>
    <row r="421" spans="1:5" x14ac:dyDescent="0.25">
      <c r="A421" s="23"/>
      <c r="B421" s="23"/>
      <c r="C421" s="23"/>
      <c r="D421" s="23" t="s">
        <v>474</v>
      </c>
      <c r="E421" s="70"/>
    </row>
    <row r="422" spans="1:5" x14ac:dyDescent="0.25">
      <c r="A422" s="23"/>
      <c r="B422" s="23"/>
      <c r="C422" s="23"/>
      <c r="D422" s="23" t="s">
        <v>475</v>
      </c>
      <c r="E422" s="70"/>
    </row>
    <row r="423" spans="1:5" x14ac:dyDescent="0.25">
      <c r="A423" s="23"/>
      <c r="B423" s="23"/>
      <c r="C423" s="23"/>
      <c r="D423" s="23" t="s">
        <v>476</v>
      </c>
      <c r="E423" s="70"/>
    </row>
    <row r="424" spans="1:5" x14ac:dyDescent="0.25">
      <c r="A424" s="23"/>
      <c r="B424" s="23"/>
      <c r="C424" s="23"/>
      <c r="D424" s="23" t="s">
        <v>477</v>
      </c>
      <c r="E424" s="70"/>
    </row>
    <row r="425" spans="1:5" x14ac:dyDescent="0.25">
      <c r="A425" s="23"/>
      <c r="B425" s="23"/>
      <c r="C425" s="23"/>
      <c r="D425" s="23" t="s">
        <v>478</v>
      </c>
      <c r="E425" s="74"/>
    </row>
    <row r="426" spans="1:5" s="76" customFormat="1" x14ac:dyDescent="0.25">
      <c r="A426" s="23"/>
      <c r="B426" s="23"/>
      <c r="C426" s="23"/>
      <c r="D426" s="23" t="s">
        <v>479</v>
      </c>
      <c r="E426" s="70"/>
    </row>
    <row r="427" spans="1:5" s="81" customFormat="1" x14ac:dyDescent="0.25">
      <c r="A427" s="63"/>
      <c r="B427" s="23"/>
      <c r="C427" s="23"/>
      <c r="D427" s="23" t="s">
        <v>480</v>
      </c>
      <c r="E427" s="56"/>
    </row>
    <row r="428" spans="1:5" s="82" customFormat="1" x14ac:dyDescent="0.25">
      <c r="A428" s="23"/>
      <c r="B428" s="23"/>
      <c r="C428" s="23"/>
      <c r="D428" s="23"/>
      <c r="E428" s="70"/>
    </row>
    <row r="429" spans="1:5" s="76" customFormat="1" x14ac:dyDescent="0.25">
      <c r="A429" s="23"/>
      <c r="B429" s="63" t="s">
        <v>63</v>
      </c>
      <c r="C429" s="63" t="s">
        <v>10</v>
      </c>
      <c r="D429" s="63"/>
      <c r="E429" s="70"/>
    </row>
    <row r="430" spans="1:5" s="76" customFormat="1" x14ac:dyDescent="0.25">
      <c r="A430" s="23"/>
      <c r="B430" s="23"/>
      <c r="C430" s="23"/>
      <c r="D430" s="23" t="s">
        <v>495</v>
      </c>
      <c r="E430" s="70"/>
    </row>
    <row r="431" spans="1:5" s="76" customFormat="1" x14ac:dyDescent="0.25">
      <c r="A431" s="23"/>
      <c r="B431" s="23"/>
      <c r="C431" s="23"/>
      <c r="D431" s="23" t="s">
        <v>496</v>
      </c>
      <c r="E431" s="70"/>
    </row>
    <row r="432" spans="1:5" s="76" customFormat="1" x14ac:dyDescent="0.25">
      <c r="A432" s="23"/>
      <c r="B432" s="23"/>
      <c r="C432" s="23"/>
      <c r="D432" s="23" t="s">
        <v>497</v>
      </c>
      <c r="E432" s="70"/>
    </row>
    <row r="433" spans="1:5" s="76" customFormat="1" x14ac:dyDescent="0.25">
      <c r="A433" s="23"/>
      <c r="B433" s="23"/>
      <c r="C433" s="23"/>
      <c r="D433" s="23" t="s">
        <v>498</v>
      </c>
      <c r="E433" s="70"/>
    </row>
    <row r="434" spans="1:5" s="76" customFormat="1" x14ac:dyDescent="0.25">
      <c r="A434" s="23"/>
      <c r="B434" s="23"/>
      <c r="C434" s="23"/>
      <c r="D434" s="23" t="s">
        <v>499</v>
      </c>
      <c r="E434" s="70"/>
    </row>
    <row r="435" spans="1:5" s="76" customFormat="1" x14ac:dyDescent="0.25">
      <c r="A435" s="23"/>
      <c r="B435" s="23"/>
      <c r="C435" s="23"/>
      <c r="D435" s="23" t="s">
        <v>500</v>
      </c>
      <c r="E435" s="70"/>
    </row>
    <row r="436" spans="1:5" s="76" customFormat="1" x14ac:dyDescent="0.25">
      <c r="A436" s="23"/>
      <c r="B436" s="23"/>
      <c r="C436" s="23"/>
      <c r="D436" s="23" t="s">
        <v>501</v>
      </c>
      <c r="E436" s="70"/>
    </row>
    <row r="437" spans="1:5" s="76" customFormat="1" x14ac:dyDescent="0.25">
      <c r="A437" s="23"/>
      <c r="B437" s="23"/>
      <c r="C437" s="23"/>
      <c r="D437" s="23" t="s">
        <v>502</v>
      </c>
      <c r="E437" s="70"/>
    </row>
    <row r="438" spans="1:5" s="76" customFormat="1" x14ac:dyDescent="0.25">
      <c r="A438" s="23"/>
      <c r="B438" s="23"/>
      <c r="C438" s="23"/>
      <c r="D438" s="23" t="s">
        <v>503</v>
      </c>
      <c r="E438" s="70"/>
    </row>
    <row r="439" spans="1:5" s="76" customFormat="1" x14ac:dyDescent="0.25">
      <c r="A439" s="63"/>
      <c r="B439" s="23"/>
      <c r="C439" s="23"/>
      <c r="D439" s="23" t="s">
        <v>504</v>
      </c>
      <c r="E439" s="70"/>
    </row>
    <row r="440" spans="1:5" s="76" customFormat="1" x14ac:dyDescent="0.25">
      <c r="A440" s="62"/>
      <c r="B440" s="23"/>
      <c r="C440" s="23"/>
      <c r="D440" s="23"/>
      <c r="E440" s="70"/>
    </row>
    <row r="441" spans="1:5" s="76" customFormat="1" x14ac:dyDescent="0.25">
      <c r="A441" s="23"/>
      <c r="B441" s="63" t="s">
        <v>64</v>
      </c>
      <c r="C441" s="63" t="s">
        <v>481</v>
      </c>
      <c r="D441" s="63"/>
      <c r="E441" s="56"/>
    </row>
    <row r="442" spans="1:5" s="82" customFormat="1" x14ac:dyDescent="0.25">
      <c r="A442" s="23"/>
      <c r="B442" s="23"/>
      <c r="C442" s="23"/>
      <c r="D442" s="23" t="s">
        <v>482</v>
      </c>
      <c r="E442" s="70"/>
    </row>
    <row r="443" spans="1:5" s="76" customFormat="1" x14ac:dyDescent="0.25">
      <c r="A443" s="23"/>
      <c r="B443" s="23"/>
      <c r="C443" s="23"/>
      <c r="D443" s="23" t="s">
        <v>483</v>
      </c>
      <c r="E443" s="70"/>
    </row>
    <row r="444" spans="1:5" x14ac:dyDescent="0.25">
      <c r="A444" s="23"/>
      <c r="B444" s="23"/>
      <c r="C444" s="23"/>
      <c r="D444" s="23" t="s">
        <v>484</v>
      </c>
      <c r="E444" s="70"/>
    </row>
    <row r="445" spans="1:5" x14ac:dyDescent="0.25">
      <c r="A445" s="23"/>
      <c r="B445" s="23"/>
      <c r="C445" s="23"/>
      <c r="D445" s="23" t="s">
        <v>485</v>
      </c>
      <c r="E445" s="64"/>
    </row>
    <row r="446" spans="1:5" s="76" customFormat="1" x14ac:dyDescent="0.25">
      <c r="A446" s="23"/>
      <c r="B446" s="23"/>
      <c r="C446" s="23"/>
      <c r="D446" s="23" t="s">
        <v>486</v>
      </c>
      <c r="E446" s="56"/>
    </row>
    <row r="447" spans="1:5" s="71" customFormat="1" x14ac:dyDescent="0.25">
      <c r="A447" s="23"/>
      <c r="B447" s="23"/>
      <c r="C447" s="23"/>
      <c r="D447" s="23" t="s">
        <v>487</v>
      </c>
      <c r="E447" s="64"/>
    </row>
    <row r="448" spans="1:5" s="76" customFormat="1" x14ac:dyDescent="0.25">
      <c r="A448" s="23"/>
      <c r="B448" s="23"/>
      <c r="C448" s="23"/>
      <c r="D448" s="23" t="s">
        <v>488</v>
      </c>
      <c r="E448" s="70"/>
    </row>
    <row r="449" spans="1:5" s="71" customFormat="1" x14ac:dyDescent="0.25">
      <c r="A449" s="23"/>
      <c r="B449" s="23"/>
      <c r="C449" s="23"/>
      <c r="D449" s="23" t="s">
        <v>489</v>
      </c>
      <c r="E449" s="70"/>
    </row>
    <row r="450" spans="1:5" s="76" customFormat="1" x14ac:dyDescent="0.25">
      <c r="A450" s="23"/>
      <c r="B450" s="23"/>
      <c r="C450" s="23"/>
      <c r="D450" s="23" t="s">
        <v>490</v>
      </c>
      <c r="E450" s="70"/>
    </row>
    <row r="451" spans="1:5" s="76" customFormat="1" x14ac:dyDescent="0.25">
      <c r="A451" s="23"/>
      <c r="B451" s="23"/>
      <c r="C451" s="23"/>
      <c r="D451" s="23" t="s">
        <v>491</v>
      </c>
      <c r="E451" s="70"/>
    </row>
    <row r="452" spans="1:5" s="76" customFormat="1" x14ac:dyDescent="0.25">
      <c r="A452" s="23"/>
      <c r="B452" s="23"/>
      <c r="C452" s="23"/>
      <c r="D452" s="23" t="s">
        <v>492</v>
      </c>
      <c r="E452" s="70"/>
    </row>
    <row r="453" spans="1:5" s="76" customFormat="1" x14ac:dyDescent="0.25">
      <c r="A453" s="23"/>
      <c r="B453" s="23"/>
      <c r="C453" s="23"/>
      <c r="D453" s="23" t="s">
        <v>493</v>
      </c>
      <c r="E453" s="70"/>
    </row>
    <row r="454" spans="1:5" s="76" customFormat="1" x14ac:dyDescent="0.25">
      <c r="A454" s="63"/>
      <c r="B454" s="23"/>
      <c r="C454" s="23"/>
      <c r="D454" s="23" t="s">
        <v>494</v>
      </c>
      <c r="E454" s="70"/>
    </row>
    <row r="455" spans="1:5" s="76" customFormat="1" x14ac:dyDescent="0.25">
      <c r="A455" s="23"/>
      <c r="B455" s="62"/>
      <c r="C455" s="62"/>
      <c r="D455" s="62"/>
      <c r="E455" s="56"/>
    </row>
    <row r="456" spans="1:5" s="76" customFormat="1" x14ac:dyDescent="0.25">
      <c r="A456" s="23"/>
      <c r="B456" s="63" t="s">
        <v>65</v>
      </c>
      <c r="C456" s="63" t="s">
        <v>52</v>
      </c>
      <c r="D456" s="63"/>
      <c r="E456" s="56"/>
    </row>
    <row r="457" spans="1:5" s="76" customFormat="1" x14ac:dyDescent="0.25">
      <c r="A457" s="23"/>
      <c r="B457" s="23"/>
      <c r="C457" s="23"/>
      <c r="D457" s="23" t="s">
        <v>438</v>
      </c>
      <c r="E457" s="56"/>
    </row>
    <row r="458" spans="1:5" s="76" customFormat="1" x14ac:dyDescent="0.25">
      <c r="A458" s="23"/>
      <c r="B458" s="23"/>
      <c r="C458" s="23"/>
      <c r="D458" s="23" t="s">
        <v>439</v>
      </c>
      <c r="E458" s="56"/>
    </row>
    <row r="459" spans="1:5" s="76" customFormat="1" x14ac:dyDescent="0.25">
      <c r="A459" s="23"/>
      <c r="B459" s="23"/>
      <c r="C459" s="23"/>
      <c r="D459" s="23" t="s">
        <v>440</v>
      </c>
      <c r="E459" s="56"/>
    </row>
    <row r="460" spans="1:5" s="76" customFormat="1" x14ac:dyDescent="0.25">
      <c r="A460" s="23"/>
      <c r="B460" s="23"/>
      <c r="C460" s="23"/>
      <c r="D460" s="23" t="s">
        <v>441</v>
      </c>
      <c r="E460" s="56"/>
    </row>
    <row r="461" spans="1:5" s="76" customFormat="1" x14ac:dyDescent="0.25">
      <c r="A461" s="23"/>
      <c r="B461" s="23"/>
      <c r="C461" s="23"/>
      <c r="D461" s="23" t="s">
        <v>442</v>
      </c>
      <c r="E461" s="56"/>
    </row>
    <row r="462" spans="1:5" s="76" customFormat="1" x14ac:dyDescent="0.25">
      <c r="A462" s="23"/>
      <c r="B462" s="23"/>
      <c r="C462" s="23"/>
      <c r="D462" s="23" t="s">
        <v>443</v>
      </c>
      <c r="E462" s="56"/>
    </row>
    <row r="463" spans="1:5" s="76" customFormat="1" x14ac:dyDescent="0.25">
      <c r="A463" s="23"/>
      <c r="B463" s="23"/>
      <c r="C463" s="23"/>
      <c r="D463" s="23" t="s">
        <v>444</v>
      </c>
      <c r="E463" s="64"/>
    </row>
    <row r="464" spans="1:5" s="76" customFormat="1" x14ac:dyDescent="0.25">
      <c r="A464" s="23"/>
      <c r="B464" s="23"/>
      <c r="C464" s="23"/>
      <c r="D464" s="23" t="s">
        <v>445</v>
      </c>
      <c r="E464" s="56"/>
    </row>
    <row r="465" spans="1:5" s="71" customFormat="1" x14ac:dyDescent="0.25">
      <c r="A465" s="23"/>
      <c r="B465" s="23"/>
      <c r="C465" s="23"/>
      <c r="D465" s="23" t="s">
        <v>446</v>
      </c>
      <c r="E465" s="56"/>
    </row>
    <row r="466" spans="1:5" s="76" customFormat="1" x14ac:dyDescent="0.25">
      <c r="A466" s="63"/>
      <c r="B466" s="23"/>
      <c r="C466" s="23"/>
      <c r="D466" s="23" t="s">
        <v>447</v>
      </c>
      <c r="E466" s="56"/>
    </row>
    <row r="467" spans="1:5" s="76" customFormat="1" x14ac:dyDescent="0.25">
      <c r="A467" s="23"/>
      <c r="B467" s="23"/>
      <c r="C467" s="23"/>
      <c r="D467" s="23"/>
      <c r="E467" s="56"/>
    </row>
    <row r="468" spans="1:5" s="76" customFormat="1" x14ac:dyDescent="0.25">
      <c r="A468" s="23"/>
      <c r="B468" s="63" t="s">
        <v>66</v>
      </c>
      <c r="C468" s="63" t="s">
        <v>114</v>
      </c>
      <c r="D468" s="63"/>
      <c r="E468" s="56"/>
    </row>
    <row r="469" spans="1:5" s="76" customFormat="1" x14ac:dyDescent="0.25">
      <c r="A469" s="23"/>
      <c r="B469" s="23"/>
      <c r="C469" s="23"/>
      <c r="D469" s="23" t="s">
        <v>448</v>
      </c>
      <c r="E469" s="56"/>
    </row>
    <row r="470" spans="1:5" s="76" customFormat="1" x14ac:dyDescent="0.25">
      <c r="A470" s="23"/>
      <c r="B470" s="23"/>
      <c r="C470" s="23"/>
      <c r="D470" s="23" t="s">
        <v>449</v>
      </c>
      <c r="E470" s="56"/>
    </row>
    <row r="471" spans="1:5" s="76" customFormat="1" x14ac:dyDescent="0.25">
      <c r="A471" s="23"/>
      <c r="B471" s="23"/>
      <c r="C471" s="23"/>
      <c r="D471" s="23" t="s">
        <v>450</v>
      </c>
      <c r="E471" s="56"/>
    </row>
    <row r="472" spans="1:5" s="76" customFormat="1" x14ac:dyDescent="0.25">
      <c r="A472" s="23"/>
      <c r="B472" s="23"/>
      <c r="C472" s="23"/>
      <c r="D472" s="23" t="s">
        <v>451</v>
      </c>
      <c r="E472" s="56"/>
    </row>
    <row r="473" spans="1:5" s="76" customFormat="1" x14ac:dyDescent="0.25">
      <c r="A473" s="23"/>
      <c r="B473" s="23"/>
      <c r="C473" s="23"/>
      <c r="D473" s="23" t="s">
        <v>452</v>
      </c>
      <c r="E473" s="56"/>
    </row>
    <row r="474" spans="1:5" s="76" customFormat="1" x14ac:dyDescent="0.25">
      <c r="A474" s="23"/>
      <c r="B474" s="23"/>
      <c r="C474" s="23"/>
      <c r="D474" s="23" t="s">
        <v>453</v>
      </c>
      <c r="E474" s="56"/>
    </row>
    <row r="475" spans="1:5" s="76" customFormat="1" x14ac:dyDescent="0.25">
      <c r="A475" s="63"/>
      <c r="B475" s="23"/>
      <c r="C475" s="23"/>
      <c r="D475" s="23" t="s">
        <v>454</v>
      </c>
      <c r="E475" s="56"/>
    </row>
    <row r="476" spans="1:5" s="76" customFormat="1" x14ac:dyDescent="0.25">
      <c r="A476" s="23"/>
      <c r="B476" s="23"/>
      <c r="C476" s="23"/>
      <c r="D476" s="23"/>
      <c r="E476" s="56"/>
    </row>
    <row r="477" spans="1:5" s="76" customFormat="1" x14ac:dyDescent="0.25">
      <c r="A477" s="23"/>
      <c r="B477" s="63" t="s">
        <v>89</v>
      </c>
      <c r="C477" s="63" t="s">
        <v>109</v>
      </c>
      <c r="D477" s="63"/>
      <c r="E477" s="56"/>
    </row>
    <row r="478" spans="1:5" s="76" customFormat="1" x14ac:dyDescent="0.25">
      <c r="A478" s="23"/>
      <c r="B478" s="23"/>
      <c r="C478" s="23"/>
      <c r="D478" s="23" t="s">
        <v>455</v>
      </c>
      <c r="E478" s="74"/>
    </row>
    <row r="479" spans="1:5" s="76" customFormat="1" x14ac:dyDescent="0.25">
      <c r="A479" s="23"/>
      <c r="B479" s="23"/>
      <c r="C479" s="23"/>
      <c r="D479" s="23" t="s">
        <v>456</v>
      </c>
      <c r="E479" s="70"/>
    </row>
    <row r="480" spans="1:5" s="71" customFormat="1" x14ac:dyDescent="0.25">
      <c r="A480" s="23"/>
      <c r="B480" s="23"/>
      <c r="C480" s="23"/>
      <c r="D480" s="23" t="s">
        <v>457</v>
      </c>
      <c r="E480" s="70"/>
    </row>
    <row r="481" spans="1:5" s="76" customFormat="1" x14ac:dyDescent="0.25">
      <c r="A481" s="23"/>
      <c r="B481" s="23"/>
      <c r="C481" s="23"/>
      <c r="D481" s="23" t="s">
        <v>458</v>
      </c>
      <c r="E481" s="70"/>
    </row>
    <row r="482" spans="1:5" s="76" customFormat="1" x14ac:dyDescent="0.25">
      <c r="A482" s="23"/>
      <c r="B482" s="23"/>
      <c r="C482" s="23"/>
      <c r="D482" s="23" t="s">
        <v>459</v>
      </c>
      <c r="E482" s="70"/>
    </row>
    <row r="483" spans="1:5" s="76" customFormat="1" x14ac:dyDescent="0.25">
      <c r="A483" s="23"/>
      <c r="B483" s="23"/>
      <c r="C483" s="23"/>
      <c r="D483" s="23" t="s">
        <v>460</v>
      </c>
      <c r="E483" s="70"/>
    </row>
    <row r="484" spans="1:5" s="76" customFormat="1" x14ac:dyDescent="0.25">
      <c r="A484" s="23"/>
      <c r="B484" s="23"/>
      <c r="C484" s="23"/>
      <c r="D484" s="23" t="s">
        <v>461</v>
      </c>
      <c r="E484" s="70"/>
    </row>
    <row r="485" spans="1:5" s="76" customFormat="1" x14ac:dyDescent="0.25">
      <c r="A485" s="23"/>
      <c r="B485" s="23"/>
      <c r="C485" s="23"/>
      <c r="D485" s="23" t="s">
        <v>462</v>
      </c>
      <c r="E485" s="70"/>
    </row>
    <row r="486" spans="1:5" s="76" customFormat="1" x14ac:dyDescent="0.25">
      <c r="A486" s="23"/>
      <c r="B486" s="23"/>
      <c r="C486" s="23"/>
      <c r="D486" s="23" t="s">
        <v>463</v>
      </c>
      <c r="E486" s="70"/>
    </row>
    <row r="487" spans="1:5" s="76" customFormat="1" x14ac:dyDescent="0.25">
      <c r="A487" s="23"/>
      <c r="B487" s="23"/>
      <c r="C487" s="23"/>
      <c r="D487" s="23" t="s">
        <v>464</v>
      </c>
      <c r="E487" s="70"/>
    </row>
    <row r="488" spans="1:5" s="76" customFormat="1" x14ac:dyDescent="0.25">
      <c r="A488" s="23"/>
      <c r="B488" s="23"/>
      <c r="C488" s="23"/>
      <c r="D488" s="23" t="s">
        <v>465</v>
      </c>
      <c r="E488" s="70"/>
    </row>
    <row r="489" spans="1:5" s="76" customFormat="1" x14ac:dyDescent="0.25">
      <c r="A489" s="23"/>
      <c r="B489" s="23"/>
      <c r="C489" s="23"/>
      <c r="D489" s="23" t="s">
        <v>466</v>
      </c>
      <c r="E489" s="70"/>
    </row>
    <row r="490" spans="1:5" s="76" customFormat="1" x14ac:dyDescent="0.25">
      <c r="A490" s="23"/>
      <c r="B490" s="23"/>
      <c r="C490" s="23"/>
      <c r="D490" s="23" t="s">
        <v>467</v>
      </c>
      <c r="E490" s="74"/>
    </row>
    <row r="491" spans="1:5" s="76" customFormat="1" x14ac:dyDescent="0.25">
      <c r="A491" s="23"/>
      <c r="B491" s="23"/>
      <c r="C491" s="23"/>
      <c r="D491" s="23" t="s">
        <v>468</v>
      </c>
      <c r="E491" s="70"/>
    </row>
    <row r="492" spans="1:5" s="71" customFormat="1" x14ac:dyDescent="0.25">
      <c r="A492" s="63"/>
      <c r="B492" s="23"/>
      <c r="C492" s="23"/>
      <c r="D492" s="23" t="s">
        <v>469</v>
      </c>
      <c r="E492" s="70"/>
    </row>
    <row r="493" spans="1:5" x14ac:dyDescent="0.25">
      <c r="A493" s="23"/>
      <c r="B493" s="23"/>
      <c r="C493" s="23"/>
      <c r="D493" s="23"/>
      <c r="E493" s="70"/>
    </row>
    <row r="494" spans="1:5" s="76" customFormat="1" x14ac:dyDescent="0.25">
      <c r="A494" s="62"/>
      <c r="B494" s="63" t="s">
        <v>111</v>
      </c>
      <c r="C494" s="63" t="s">
        <v>57</v>
      </c>
      <c r="D494" s="63"/>
      <c r="E494" s="64"/>
    </row>
    <row r="495" spans="1:5" s="76" customFormat="1" x14ac:dyDescent="0.25">
      <c r="A495" s="62"/>
      <c r="B495" s="62"/>
      <c r="C495" s="62"/>
      <c r="D495" s="62" t="s">
        <v>350</v>
      </c>
      <c r="E495" s="56"/>
    </row>
    <row r="496" spans="1:5" s="71" customFormat="1" x14ac:dyDescent="0.25">
      <c r="A496" s="62"/>
      <c r="B496" s="62"/>
      <c r="C496" s="62"/>
      <c r="D496" s="62" t="s">
        <v>351</v>
      </c>
      <c r="E496" s="56"/>
    </row>
    <row r="497" spans="1:5" s="76" customFormat="1" x14ac:dyDescent="0.25">
      <c r="A497" s="62"/>
      <c r="B497" s="62"/>
      <c r="C497" s="62"/>
      <c r="D497" s="62" t="s">
        <v>352</v>
      </c>
      <c r="E497" s="56"/>
    </row>
    <row r="498" spans="1:5" s="76" customFormat="1" x14ac:dyDescent="0.25">
      <c r="A498" s="62"/>
      <c r="B498" s="62"/>
      <c r="C498" s="62"/>
      <c r="D498" s="62" t="s">
        <v>353</v>
      </c>
      <c r="E498" s="56"/>
    </row>
    <row r="499" spans="1:5" s="76" customFormat="1" x14ac:dyDescent="0.25">
      <c r="A499" s="62"/>
      <c r="B499" s="62"/>
      <c r="C499" s="62"/>
      <c r="D499" s="62" t="s">
        <v>354</v>
      </c>
      <c r="E499" s="56"/>
    </row>
    <row r="500" spans="1:5" s="76" customFormat="1" x14ac:dyDescent="0.25">
      <c r="A500" s="62"/>
      <c r="B500" s="62"/>
      <c r="C500" s="62"/>
      <c r="D500" s="62" t="s">
        <v>355</v>
      </c>
      <c r="E500" s="56"/>
    </row>
    <row r="501" spans="1:5" s="76" customFormat="1" x14ac:dyDescent="0.25">
      <c r="A501" s="62"/>
      <c r="B501" s="62"/>
      <c r="C501" s="62"/>
      <c r="D501" s="62" t="s">
        <v>356</v>
      </c>
      <c r="E501" s="56"/>
    </row>
    <row r="502" spans="1:5" s="76" customFormat="1" x14ac:dyDescent="0.25">
      <c r="A502" s="62"/>
      <c r="B502" s="62"/>
      <c r="C502" s="62"/>
      <c r="D502" s="62" t="s">
        <v>357</v>
      </c>
      <c r="E502" s="56"/>
    </row>
    <row r="503" spans="1:5" s="76" customFormat="1" x14ac:dyDescent="0.25">
      <c r="A503" s="62"/>
      <c r="B503" s="62"/>
      <c r="C503" s="62"/>
      <c r="D503" s="62" t="s">
        <v>359</v>
      </c>
      <c r="E503" s="56"/>
    </row>
    <row r="504" spans="1:5" s="76" customFormat="1" x14ac:dyDescent="0.25">
      <c r="A504" s="23"/>
      <c r="B504" s="62"/>
      <c r="C504" s="62"/>
      <c r="D504" s="62" t="s">
        <v>360</v>
      </c>
      <c r="E504" s="56"/>
    </row>
    <row r="505" spans="1:5" s="76" customFormat="1" x14ac:dyDescent="0.25">
      <c r="A505" s="63"/>
      <c r="B505" s="62"/>
      <c r="C505" s="62"/>
      <c r="D505" s="62" t="s">
        <v>505</v>
      </c>
      <c r="E505" s="56"/>
    </row>
    <row r="506" spans="1:5" s="76" customFormat="1" x14ac:dyDescent="0.25">
      <c r="A506" s="23"/>
      <c r="B506" s="23"/>
      <c r="C506" s="23"/>
      <c r="D506" s="23"/>
      <c r="E506" s="64"/>
    </row>
    <row r="507" spans="1:5" s="76" customFormat="1" x14ac:dyDescent="0.25">
      <c r="A507" s="23"/>
      <c r="B507" s="63" t="s">
        <v>599</v>
      </c>
      <c r="C507" s="63" t="s">
        <v>133</v>
      </c>
      <c r="D507" s="63"/>
      <c r="E507" s="56"/>
    </row>
    <row r="508" spans="1:5" s="76" customFormat="1" x14ac:dyDescent="0.25">
      <c r="A508" s="62"/>
      <c r="B508" s="23"/>
      <c r="C508" s="23"/>
      <c r="D508" s="62" t="s">
        <v>508</v>
      </c>
      <c r="E508" s="56"/>
    </row>
    <row r="509" spans="1:5" s="71" customFormat="1" x14ac:dyDescent="0.25">
      <c r="A509" s="23"/>
      <c r="B509" s="62"/>
      <c r="C509" s="23"/>
      <c r="D509" s="62" t="s">
        <v>509</v>
      </c>
      <c r="E509" s="56"/>
    </row>
    <row r="510" spans="1:5" s="76" customFormat="1" x14ac:dyDescent="0.25">
      <c r="B510" s="62"/>
      <c r="C510" s="23"/>
      <c r="D510" s="62" t="s">
        <v>510</v>
      </c>
      <c r="E510" s="56"/>
    </row>
    <row r="511" spans="1:5" s="76" customFormat="1" x14ac:dyDescent="0.25">
      <c r="A511" s="23" t="s">
        <v>2</v>
      </c>
      <c r="B511" s="23"/>
      <c r="C511" s="23"/>
      <c r="D511" s="23"/>
      <c r="E511" s="56"/>
    </row>
    <row r="512" spans="1:5" s="76" customFormat="1" x14ac:dyDescent="0.25">
      <c r="A512" s="77">
        <v>7</v>
      </c>
      <c r="B512" s="60" t="s">
        <v>59</v>
      </c>
      <c r="C512" s="77"/>
      <c r="D512" s="60"/>
      <c r="E512" s="64"/>
    </row>
    <row r="513" spans="1:5" s="76" customFormat="1" x14ac:dyDescent="0.25">
      <c r="A513" s="23"/>
      <c r="B513" s="23"/>
      <c r="C513" s="23"/>
      <c r="D513" s="23"/>
      <c r="E513" s="56"/>
    </row>
    <row r="514" spans="1:5" s="71" customFormat="1" x14ac:dyDescent="0.25">
      <c r="A514" s="23"/>
      <c r="B514" s="63" t="s">
        <v>68</v>
      </c>
      <c r="C514" s="63" t="s">
        <v>581</v>
      </c>
      <c r="D514" s="63"/>
      <c r="E514" s="56"/>
    </row>
    <row r="515" spans="1:5" s="71" customFormat="1" x14ac:dyDescent="0.25">
      <c r="A515" s="23"/>
      <c r="B515" s="63"/>
      <c r="C515" s="63"/>
      <c r="D515" s="23" t="s">
        <v>589</v>
      </c>
      <c r="E515" s="56"/>
    </row>
    <row r="516" spans="1:5" s="76" customFormat="1" x14ac:dyDescent="0.25">
      <c r="A516" s="23"/>
      <c r="B516" s="23"/>
      <c r="C516" s="23"/>
      <c r="D516" s="23" t="s">
        <v>512</v>
      </c>
      <c r="E516" s="56"/>
    </row>
    <row r="517" spans="1:5" s="76" customFormat="1" x14ac:dyDescent="0.25">
      <c r="A517" s="23"/>
      <c r="B517" s="23"/>
      <c r="C517" s="23"/>
      <c r="D517" s="23" t="s">
        <v>513</v>
      </c>
      <c r="E517" s="56"/>
    </row>
    <row r="518" spans="1:5" s="76" customFormat="1" x14ac:dyDescent="0.25">
      <c r="A518" s="23"/>
      <c r="B518" s="23"/>
      <c r="C518" s="23"/>
      <c r="D518" s="23" t="s">
        <v>514</v>
      </c>
      <c r="E518" s="56"/>
    </row>
    <row r="519" spans="1:5" s="76" customFormat="1" x14ac:dyDescent="0.25">
      <c r="A519" s="23"/>
      <c r="B519" s="23"/>
      <c r="C519" s="23"/>
      <c r="D519" s="23" t="s">
        <v>582</v>
      </c>
      <c r="E519" s="56"/>
    </row>
    <row r="520" spans="1:5" s="76" customFormat="1" x14ac:dyDescent="0.25">
      <c r="A520" s="23"/>
      <c r="B520" s="23"/>
      <c r="C520" s="23"/>
      <c r="D520" s="23" t="s">
        <v>583</v>
      </c>
      <c r="E520" s="56"/>
    </row>
    <row r="521" spans="1:5" s="76" customFormat="1" x14ac:dyDescent="0.25">
      <c r="A521" s="23"/>
      <c r="B521" s="23"/>
      <c r="C521" s="23"/>
      <c r="D521" s="23" t="s">
        <v>515</v>
      </c>
      <c r="E521" s="56"/>
    </row>
    <row r="522" spans="1:5" s="76" customFormat="1" x14ac:dyDescent="0.25">
      <c r="A522" s="23"/>
      <c r="B522" s="23"/>
      <c r="C522" s="23"/>
      <c r="D522" s="23" t="s">
        <v>516</v>
      </c>
      <c r="E522" s="56"/>
    </row>
    <row r="523" spans="1:5" s="76" customFormat="1" x14ac:dyDescent="0.25">
      <c r="A523" s="23"/>
      <c r="B523" s="23"/>
      <c r="C523" s="23"/>
      <c r="D523" s="23" t="s">
        <v>517</v>
      </c>
      <c r="E523" s="56"/>
    </row>
    <row r="524" spans="1:5" s="76" customFormat="1" x14ac:dyDescent="0.25">
      <c r="A524" s="23"/>
      <c r="B524" s="23"/>
      <c r="C524" s="23"/>
      <c r="D524" s="23" t="s">
        <v>518</v>
      </c>
      <c r="E524" s="64"/>
    </row>
    <row r="525" spans="1:5" x14ac:dyDescent="0.25">
      <c r="A525" s="23"/>
      <c r="B525" s="23"/>
      <c r="C525" s="72"/>
      <c r="D525" s="72" t="s">
        <v>554</v>
      </c>
    </row>
    <row r="526" spans="1:5" s="76" customFormat="1" x14ac:dyDescent="0.25">
      <c r="A526" s="23"/>
      <c r="B526" s="23"/>
      <c r="C526" s="23"/>
      <c r="D526" s="23" t="s">
        <v>365</v>
      </c>
      <c r="E526" s="56"/>
    </row>
    <row r="527" spans="1:5" s="76" customFormat="1" x14ac:dyDescent="0.25">
      <c r="A527" s="23"/>
      <c r="B527" s="23"/>
      <c r="C527" s="23"/>
      <c r="D527" s="23"/>
      <c r="E527" s="64"/>
    </row>
    <row r="528" spans="1:5" s="76" customFormat="1" x14ac:dyDescent="0.25">
      <c r="A528" s="23"/>
      <c r="B528" s="63" t="s">
        <v>70</v>
      </c>
      <c r="C528" s="63" t="s">
        <v>62</v>
      </c>
      <c r="D528" s="63"/>
      <c r="E528" s="56"/>
    </row>
    <row r="529" spans="1:5" s="71" customFormat="1" x14ac:dyDescent="0.25">
      <c r="A529" s="23"/>
      <c r="B529" s="23"/>
      <c r="C529" s="23"/>
      <c r="D529" s="23" t="s">
        <v>520</v>
      </c>
      <c r="E529" s="56"/>
    </row>
    <row r="530" spans="1:5" s="76" customFormat="1" x14ac:dyDescent="0.25">
      <c r="A530" s="23"/>
      <c r="B530" s="23"/>
      <c r="C530" s="23"/>
      <c r="D530" s="23" t="s">
        <v>521</v>
      </c>
      <c r="E530" s="56"/>
    </row>
    <row r="531" spans="1:5" s="76" customFormat="1" x14ac:dyDescent="0.25">
      <c r="A531" s="23"/>
      <c r="B531" s="23"/>
      <c r="C531" s="23"/>
      <c r="D531" s="23" t="s">
        <v>522</v>
      </c>
      <c r="E531" s="56"/>
    </row>
    <row r="532" spans="1:5" s="76" customFormat="1" x14ac:dyDescent="0.25">
      <c r="A532" s="23"/>
      <c r="B532" s="23"/>
      <c r="C532" s="23"/>
      <c r="D532" s="23" t="s">
        <v>523</v>
      </c>
      <c r="E532" s="56"/>
    </row>
    <row r="533" spans="1:5" s="76" customFormat="1" x14ac:dyDescent="0.25">
      <c r="A533" s="23"/>
      <c r="B533" s="23"/>
      <c r="C533" s="23"/>
      <c r="D533" s="23" t="s">
        <v>524</v>
      </c>
      <c r="E533" s="56"/>
    </row>
    <row r="534" spans="1:5" s="76" customFormat="1" x14ac:dyDescent="0.25">
      <c r="A534" s="23"/>
      <c r="B534" s="23"/>
      <c r="C534" s="23"/>
      <c r="D534" s="23" t="s">
        <v>525</v>
      </c>
      <c r="E534" s="56"/>
    </row>
    <row r="535" spans="1:5" x14ac:dyDescent="0.25">
      <c r="A535" s="23"/>
      <c r="B535" s="23"/>
      <c r="C535" s="23"/>
      <c r="D535" s="23" t="s">
        <v>526</v>
      </c>
    </row>
    <row r="536" spans="1:5" x14ac:dyDescent="0.25">
      <c r="A536" s="23"/>
      <c r="B536" s="23"/>
      <c r="C536" s="23"/>
      <c r="D536" s="23" t="s">
        <v>527</v>
      </c>
    </row>
    <row r="537" spans="1:5" x14ac:dyDescent="0.25">
      <c r="A537" s="23"/>
      <c r="B537" s="23"/>
      <c r="C537" s="23"/>
      <c r="D537" s="72" t="s">
        <v>528</v>
      </c>
    </row>
    <row r="538" spans="1:5" x14ac:dyDescent="0.25">
      <c r="A538" s="63"/>
      <c r="B538" s="23"/>
      <c r="C538" s="23"/>
      <c r="D538" s="72" t="s">
        <v>529</v>
      </c>
    </row>
    <row r="539" spans="1:5" x14ac:dyDescent="0.25">
      <c r="A539" s="23"/>
      <c r="B539" s="23"/>
      <c r="C539" s="72"/>
      <c r="D539" s="72"/>
    </row>
    <row r="540" spans="1:5" x14ac:dyDescent="0.25">
      <c r="A540" s="23"/>
      <c r="B540" s="63" t="s">
        <v>72</v>
      </c>
      <c r="C540" s="73" t="s">
        <v>90</v>
      </c>
      <c r="D540" s="73"/>
    </row>
    <row r="541" spans="1:5" x14ac:dyDescent="0.25">
      <c r="A541" s="63"/>
      <c r="B541" s="23"/>
      <c r="C541" s="72"/>
      <c r="D541" s="72" t="s">
        <v>551</v>
      </c>
    </row>
    <row r="542" spans="1:5" x14ac:dyDescent="0.25">
      <c r="A542" s="23"/>
      <c r="B542" s="23"/>
      <c r="C542" s="23"/>
      <c r="D542" s="23"/>
    </row>
    <row r="543" spans="1:5" x14ac:dyDescent="0.25">
      <c r="A543" s="23"/>
      <c r="B543" s="63" t="s">
        <v>74</v>
      </c>
      <c r="C543" s="73" t="s">
        <v>584</v>
      </c>
      <c r="D543" s="73"/>
    </row>
    <row r="544" spans="1:5" x14ac:dyDescent="0.25">
      <c r="A544" s="23"/>
      <c r="B544" s="23"/>
      <c r="C544" s="72"/>
      <c r="D544" s="72" t="s">
        <v>530</v>
      </c>
    </row>
    <row r="545" spans="1:5" x14ac:dyDescent="0.25">
      <c r="A545" s="63"/>
      <c r="B545" s="23"/>
      <c r="C545" s="72"/>
      <c r="D545" s="72" t="s">
        <v>531</v>
      </c>
    </row>
    <row r="546" spans="1:5" s="76" customFormat="1" x14ac:dyDescent="0.25">
      <c r="A546" s="23"/>
      <c r="B546" s="23"/>
      <c r="C546" s="23"/>
      <c r="D546" s="23" t="s">
        <v>519</v>
      </c>
      <c r="E546" s="56"/>
    </row>
    <row r="547" spans="1:5" s="76" customFormat="1" x14ac:dyDescent="0.25">
      <c r="A547" s="23"/>
      <c r="B547" s="23"/>
      <c r="C547" s="23"/>
      <c r="D547" s="23"/>
      <c r="E547" s="56"/>
    </row>
    <row r="548" spans="1:5" x14ac:dyDescent="0.25">
      <c r="A548" s="23"/>
      <c r="B548" s="63" t="s">
        <v>75</v>
      </c>
      <c r="C548" s="73" t="s">
        <v>115</v>
      </c>
      <c r="D548" s="73"/>
    </row>
    <row r="549" spans="1:5" x14ac:dyDescent="0.25">
      <c r="A549" s="23"/>
      <c r="B549" s="23"/>
      <c r="C549" s="72"/>
      <c r="D549" s="72" t="s">
        <v>532</v>
      </c>
    </row>
    <row r="550" spans="1:5" x14ac:dyDescent="0.25">
      <c r="A550" s="23"/>
      <c r="B550" s="23"/>
      <c r="C550" s="72"/>
      <c r="D550" s="72" t="s">
        <v>533</v>
      </c>
    </row>
    <row r="551" spans="1:5" x14ac:dyDescent="0.25">
      <c r="A551" s="63"/>
      <c r="B551" s="23"/>
      <c r="C551" s="72"/>
      <c r="D551" s="72" t="s">
        <v>534</v>
      </c>
    </row>
    <row r="552" spans="1:5" s="76" customFormat="1" x14ac:dyDescent="0.25">
      <c r="A552" s="23"/>
      <c r="B552" s="23"/>
      <c r="C552" s="23"/>
      <c r="D552" s="23" t="s">
        <v>585</v>
      </c>
      <c r="E552" s="56"/>
    </row>
    <row r="553" spans="1:5" x14ac:dyDescent="0.25">
      <c r="A553" s="23"/>
      <c r="B553" s="23"/>
      <c r="C553" s="72"/>
      <c r="D553" s="72"/>
    </row>
    <row r="554" spans="1:5" x14ac:dyDescent="0.25">
      <c r="A554" s="23"/>
      <c r="B554" s="63" t="s">
        <v>77</v>
      </c>
      <c r="C554" s="73" t="s">
        <v>129</v>
      </c>
      <c r="D554" s="73"/>
    </row>
    <row r="555" spans="1:5" x14ac:dyDescent="0.25">
      <c r="A555" s="23"/>
      <c r="B555" s="23"/>
      <c r="C555" s="72"/>
      <c r="D555" s="72" t="s">
        <v>535</v>
      </c>
    </row>
    <row r="556" spans="1:5" x14ac:dyDescent="0.25">
      <c r="A556" s="23"/>
      <c r="B556" s="23"/>
      <c r="C556" s="72"/>
      <c r="D556" s="72" t="s">
        <v>536</v>
      </c>
    </row>
    <row r="557" spans="1:5" x14ac:dyDescent="0.25">
      <c r="A557" s="23"/>
      <c r="B557" s="23"/>
      <c r="C557" s="72"/>
      <c r="D557" s="72" t="s">
        <v>537</v>
      </c>
    </row>
    <row r="558" spans="1:5" x14ac:dyDescent="0.25">
      <c r="A558" s="23"/>
      <c r="B558" s="23"/>
      <c r="C558" s="72"/>
      <c r="D558" s="72" t="s">
        <v>538</v>
      </c>
    </row>
    <row r="559" spans="1:5" x14ac:dyDescent="0.25">
      <c r="A559" s="23"/>
      <c r="B559" s="23"/>
      <c r="C559" s="72"/>
      <c r="D559" s="72" t="s">
        <v>539</v>
      </c>
    </row>
    <row r="560" spans="1:5" x14ac:dyDescent="0.25">
      <c r="A560" s="23"/>
      <c r="B560" s="23"/>
      <c r="C560" s="72"/>
      <c r="D560" s="72" t="s">
        <v>540</v>
      </c>
    </row>
    <row r="561" spans="1:4" s="48" customFormat="1" x14ac:dyDescent="0.25">
      <c r="A561" s="23"/>
      <c r="B561" s="23"/>
      <c r="C561" s="72"/>
      <c r="D561" s="72" t="s">
        <v>541</v>
      </c>
    </row>
    <row r="562" spans="1:4" s="48" customFormat="1" x14ac:dyDescent="0.25">
      <c r="A562" s="23"/>
      <c r="B562" s="23"/>
      <c r="C562" s="72"/>
      <c r="D562" s="72" t="s">
        <v>542</v>
      </c>
    </row>
    <row r="563" spans="1:4" s="48" customFormat="1" x14ac:dyDescent="0.25">
      <c r="A563" s="23"/>
      <c r="B563" s="23"/>
      <c r="C563" s="72"/>
      <c r="D563" s="72" t="s">
        <v>543</v>
      </c>
    </row>
    <row r="564" spans="1:4" s="48" customFormat="1" x14ac:dyDescent="0.25">
      <c r="A564" s="23"/>
      <c r="B564" s="23"/>
      <c r="C564" s="72"/>
      <c r="D564" s="72" t="s">
        <v>544</v>
      </c>
    </row>
    <row r="565" spans="1:4" s="48" customFormat="1" x14ac:dyDescent="0.25">
      <c r="A565" s="23"/>
      <c r="B565" s="23"/>
      <c r="C565" s="72"/>
      <c r="D565" s="72" t="s">
        <v>545</v>
      </c>
    </row>
    <row r="566" spans="1:4" s="48" customFormat="1" x14ac:dyDescent="0.25">
      <c r="A566" s="23"/>
      <c r="B566" s="23"/>
      <c r="C566" s="72"/>
      <c r="D566" s="72" t="s">
        <v>546</v>
      </c>
    </row>
    <row r="567" spans="1:4" s="48" customFormat="1" x14ac:dyDescent="0.25">
      <c r="A567" s="23"/>
      <c r="B567" s="23"/>
      <c r="C567" s="72"/>
      <c r="D567" s="72" t="s">
        <v>547</v>
      </c>
    </row>
    <row r="568" spans="1:4" s="48" customFormat="1" x14ac:dyDescent="0.25">
      <c r="A568" s="23"/>
      <c r="B568" s="23"/>
      <c r="C568" s="72"/>
      <c r="D568" s="72" t="s">
        <v>548</v>
      </c>
    </row>
    <row r="569" spans="1:4" s="48" customFormat="1" x14ac:dyDescent="0.25">
      <c r="A569" s="23"/>
      <c r="B569" s="23"/>
      <c r="C569" s="72"/>
      <c r="D569" s="72" t="s">
        <v>549</v>
      </c>
    </row>
    <row r="570" spans="1:4" s="48" customFormat="1" x14ac:dyDescent="0.25">
      <c r="A570" s="23"/>
      <c r="B570" s="23"/>
      <c r="C570" s="72"/>
      <c r="D570" s="72" t="s">
        <v>550</v>
      </c>
    </row>
    <row r="571" spans="1:4" s="48" customFormat="1" x14ac:dyDescent="0.25">
      <c r="A571" s="63"/>
      <c r="B571" s="23"/>
      <c r="C571" s="72"/>
      <c r="D571" s="72" t="s">
        <v>586</v>
      </c>
    </row>
    <row r="572" spans="1:4" s="48" customFormat="1" x14ac:dyDescent="0.25">
      <c r="A572" s="23"/>
      <c r="B572" s="23"/>
      <c r="C572" s="72"/>
      <c r="D572" s="72"/>
    </row>
    <row r="573" spans="1:4" s="48" customFormat="1" x14ac:dyDescent="0.25">
      <c r="A573" s="23"/>
      <c r="B573" s="63" t="s">
        <v>79</v>
      </c>
      <c r="C573" s="73" t="s">
        <v>134</v>
      </c>
      <c r="D573" s="73"/>
    </row>
    <row r="574" spans="1:4" s="48" customFormat="1" x14ac:dyDescent="0.25">
      <c r="A574" s="23"/>
      <c r="B574" s="23"/>
      <c r="C574" s="72"/>
      <c r="D574" s="72"/>
    </row>
    <row r="575" spans="1:4" s="48" customFormat="1" x14ac:dyDescent="0.25">
      <c r="B575" s="23"/>
      <c r="C575" s="72"/>
      <c r="D575" s="72"/>
    </row>
    <row r="576" spans="1:4" s="48" customFormat="1" x14ac:dyDescent="0.25">
      <c r="A576" s="83"/>
      <c r="B576" s="83"/>
      <c r="C576" s="83"/>
      <c r="D576" s="84" t="s">
        <v>591</v>
      </c>
    </row>
    <row r="577" spans="1:4" s="48" customFormat="1" x14ac:dyDescent="0.25">
      <c r="A577" s="62"/>
      <c r="B577" s="62"/>
      <c r="C577" s="62"/>
      <c r="D577" s="62"/>
    </row>
    <row r="578" spans="1:4" s="48" customFormat="1" x14ac:dyDescent="0.25">
      <c r="A578" s="62"/>
      <c r="B578" s="62" t="s">
        <v>116</v>
      </c>
      <c r="C578" s="62" t="s">
        <v>590</v>
      </c>
      <c r="D578" s="62"/>
    </row>
    <row r="579" spans="1:4" s="48" customFormat="1" x14ac:dyDescent="0.25">
      <c r="A579" s="85"/>
      <c r="B579" s="85" t="s">
        <v>119</v>
      </c>
      <c r="C579" s="85" t="s">
        <v>587</v>
      </c>
      <c r="D579" s="85"/>
    </row>
    <row r="580" spans="1:4" s="48" customFormat="1" x14ac:dyDescent="0.25">
      <c r="A580" s="86"/>
      <c r="B580" s="86">
        <v>10</v>
      </c>
      <c r="C580" s="85" t="s">
        <v>81</v>
      </c>
      <c r="D580" s="85"/>
    </row>
    <row r="581" spans="1:4" s="48" customFormat="1" x14ac:dyDescent="0.25">
      <c r="A581" s="86"/>
      <c r="B581" s="86"/>
      <c r="C581" s="85"/>
      <c r="D581" s="85"/>
    </row>
    <row r="582" spans="1:4" s="48" customFormat="1" x14ac:dyDescent="0.25">
      <c r="A582" s="83"/>
      <c r="B582" s="83"/>
      <c r="C582" s="83"/>
      <c r="D582" s="84" t="s">
        <v>557</v>
      </c>
    </row>
    <row r="583" spans="1:4" s="48" customFormat="1" x14ac:dyDescent="0.25">
      <c r="A583" s="86"/>
      <c r="B583" s="86"/>
      <c r="C583" s="85"/>
      <c r="D583" s="85"/>
    </row>
    <row r="584" spans="1:4" s="48" customFormat="1" x14ac:dyDescent="0.25">
      <c r="A584" s="61"/>
      <c r="B584" s="61" t="s">
        <v>117</v>
      </c>
      <c r="C584" s="61" t="s">
        <v>118</v>
      </c>
      <c r="D584" s="61"/>
    </row>
    <row r="585" spans="1:4" s="48" customFormat="1" x14ac:dyDescent="0.25">
      <c r="A585" s="61"/>
      <c r="B585" s="61" t="s">
        <v>120</v>
      </c>
      <c r="C585" s="61" t="s">
        <v>121</v>
      </c>
      <c r="D585" s="61"/>
    </row>
    <row r="586" spans="1:4" s="48" customFormat="1" x14ac:dyDescent="0.25">
      <c r="A586" s="87"/>
      <c r="B586" s="87">
        <v>11</v>
      </c>
      <c r="C586" s="61" t="s">
        <v>122</v>
      </c>
      <c r="D586" s="61"/>
    </row>
    <row r="587" spans="1:4" s="48" customFormat="1" x14ac:dyDescent="0.25">
      <c r="A587" s="88"/>
      <c r="B587" s="88"/>
      <c r="C587" s="88"/>
      <c r="D587" s="62"/>
    </row>
    <row r="588" spans="1:4" s="48" customFormat="1" x14ac:dyDescent="0.25">
      <c r="A588" s="83"/>
      <c r="B588" s="83"/>
      <c r="C588" s="83"/>
      <c r="D588" s="89" t="s">
        <v>135</v>
      </c>
    </row>
  </sheetData>
  <mergeCells count="1">
    <mergeCell ref="A6:E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2" fitToHeight="0" orientation="portrait" verticalDpi="599" r:id="rId1"/>
  <rowBreaks count="9" manualBreakCount="9">
    <brk id="54" max="3" man="1"/>
    <brk id="109" max="3" man="1"/>
    <brk id="169" max="3" man="1"/>
    <brk id="229" max="3" man="1"/>
    <brk id="290" max="3" man="1"/>
    <brk id="342" max="3" man="1"/>
    <brk id="405" max="3" man="1"/>
    <brk id="467" max="3" man="1"/>
    <brk id="527" max="3" man="1"/>
  </rowBreaks>
  <colBreaks count="1" manualBreakCount="1">
    <brk id="4" max="58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1. SummaryProductionBudget-EUR</vt:lpstr>
      <vt:lpstr>2. In-Kind&amp;Deferrals</vt:lpstr>
      <vt:lpstr>3. Limited Expenses</vt:lpstr>
      <vt:lpstr>4. Expenses_Classification</vt:lpstr>
      <vt:lpstr>'1. SummaryProductionBudget-EUR'!Print_Area</vt:lpstr>
      <vt:lpstr>'4. Expenses_Classification'!Print_Area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HUGOT Thierry</dc:creator>
  <cp:lastModifiedBy>HUGOT Thierry</cp:lastModifiedBy>
  <cp:lastPrinted>2017-01-20T14:59:40Z</cp:lastPrinted>
  <dcterms:created xsi:type="dcterms:W3CDTF">2017-01-20T12:39:14Z</dcterms:created>
  <dcterms:modified xsi:type="dcterms:W3CDTF">2019-10-01T14:27:15Z</dcterms:modified>
</cp:coreProperties>
</file>