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D6013736-D472-480B-A240-FCE53650C0F8}" xr6:coauthVersionLast="47" xr6:coauthVersionMax="47" xr10:uidLastSave="{00000000-0000-0000-0000-000000000000}"/>
  <bookViews>
    <workbookView xWindow="-120" yWindow="-120" windowWidth="29040" windowHeight="15720" activeTab="7" xr2:uid="{5715246C-6495-432E-B78C-EC37E8448C6A}"/>
  </bookViews>
  <sheets>
    <sheet name="TUNISIA_2018-2020" sheetId="1" r:id="rId1"/>
    <sheet name="TUNISIA_2023" sheetId="6" r:id="rId2"/>
    <sheet name="Data Q2_2018" sheetId="2" r:id="rId3"/>
    <sheet name="Data Q2_2020" sheetId="4" r:id="rId4"/>
    <sheet name="Data Q2_2023" sheetId="7" r:id="rId5"/>
    <sheet name="Data Q4_2018" sheetId="5" r:id="rId6"/>
    <sheet name="Data Q4_2020" sheetId="3" r:id="rId7"/>
    <sheet name="Data Q4_2023" sheetId="8" r:id="rId8"/>
  </sheets>
  <definedNames>
    <definedName name="_xlnm.Print_Area" localSheetId="0">'TUNISIA_2018-2020'!$B$1:$E$127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8" l="1"/>
  <c r="B20" i="8"/>
  <c r="E25" i="7"/>
  <c r="F25" i="7" s="1"/>
  <c r="F24" i="7"/>
  <c r="E24" i="7"/>
  <c r="F23" i="7"/>
  <c r="E22" i="7"/>
  <c r="D22" i="7"/>
  <c r="C22" i="7"/>
  <c r="F22" i="7" s="1"/>
  <c r="B22" i="7"/>
  <c r="B20" i="7"/>
  <c r="F20" i="7" s="1"/>
  <c r="C19" i="7"/>
  <c r="B19" i="7"/>
  <c r="F19" i="7" s="1"/>
  <c r="B18" i="7"/>
  <c r="F18" i="7" s="1"/>
  <c r="B17" i="7"/>
  <c r="F17" i="7" s="1"/>
  <c r="E16" i="7"/>
  <c r="D16" i="7"/>
  <c r="C16" i="7"/>
  <c r="B16" i="7"/>
  <c r="F16" i="7" s="1"/>
  <c r="F15" i="7"/>
  <c r="B15" i="7"/>
  <c r="C14" i="7"/>
  <c r="B14" i="7"/>
  <c r="F14" i="7" s="1"/>
  <c r="C13" i="7"/>
  <c r="B13" i="7"/>
  <c r="F13" i="7" s="1"/>
  <c r="F12" i="7"/>
  <c r="C12" i="7"/>
  <c r="B12" i="7"/>
  <c r="G36" i="4"/>
  <c r="G12" i="4"/>
  <c r="G11" i="4"/>
</calcChain>
</file>

<file path=xl/sharedStrings.xml><?xml version="1.0" encoding="utf-8"?>
<sst xmlns="http://schemas.openxmlformats.org/spreadsheetml/2006/main" count="629" uniqueCount="410">
  <si>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</si>
  <si>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</si>
  <si>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</si>
  <si>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</si>
  <si>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</si>
  <si>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</si>
  <si>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</si>
  <si>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</si>
  <si>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</si>
  <si>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</si>
  <si>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</si>
  <si>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</si>
  <si>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</si>
  <si>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</si>
  <si>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</si>
  <si>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</si>
  <si>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</si>
  <si>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</si>
  <si>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</si>
  <si>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</si>
  <si>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</si>
  <si>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</si>
  <si>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</si>
  <si>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</si>
  <si>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</si>
  <si>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</si>
  <si>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</si>
  <si>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</si>
  <si>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</si>
  <si>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</si>
  <si>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</si>
  <si>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</si>
  <si>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</si>
  <si>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</si>
  <si>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</si>
  <si>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</si>
  <si>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</si>
  <si>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</si>
  <si>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</si>
  <si>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</si>
  <si>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</si>
  <si>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</si>
  <si>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</si>
  <si>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</si>
  <si>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</si>
  <si>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</si>
  <si>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</si>
  <si>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</si>
  <si>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</si>
  <si>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</si>
  <si>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</si>
  <si>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</si>
  <si>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</si>
  <si>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</si>
  <si>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</si>
  <si>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</si>
  <si>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</si>
  <si>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</si>
  <si>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</si>
  <si>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</si>
  <si>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</si>
  <si>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</si>
  <si>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</si>
  <si>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</si>
  <si>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</si>
  <si>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</si>
  <si>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(Region/area/territory)</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</si>
  <si>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</si>
  <si>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</si>
  <si>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</si>
  <si>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</si>
  <si>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</si>
  <si>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</si>
  <si>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</si>
  <si>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</si>
  <si>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</si>
  <si>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</si>
  <si>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</si>
  <si>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</si>
  <si>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</si>
  <si>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</si>
  <si>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</si>
  <si>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</si>
  <si>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</si>
  <si>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</si>
  <si>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</si>
  <si>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</si>
  <si>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</si>
  <si>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</si>
  <si>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</si>
  <si>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</si>
  <si>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</si>
  <si>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</si>
  <si>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</si>
  <si>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</si>
  <si>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</si>
  <si>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</si>
  <si>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</si>
  <si>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</si>
  <si>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</si>
  <si>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</si>
  <si>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</si>
  <si>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</si>
  <si>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</si>
  <si>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</si>
  <si>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</si>
  <si>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</si>
  <si>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</si>
  <si>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</si>
  <si>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</si>
  <si>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r>
      <t xml:space="preserve">IKB trend over past 3 years (2016-2018)
</t>
    </r>
    <r>
      <rPr>
        <sz val="10"/>
        <color theme="1"/>
        <rFont val="Arial"/>
        <family val="2"/>
      </rPr>
      <t>(Please highlight the selected option)</t>
    </r>
  </si>
  <si>
    <t>Comments</t>
  </si>
  <si>
    <t xml:space="preserve">Please provide information on how the estimates have been developed. </t>
  </si>
  <si>
    <t>[…]</t>
  </si>
  <si>
    <t>Tunisia</t>
  </si>
  <si>
    <t>1 - L’estimation nationale du nombre d’oiseaux abattus ou prélevés illégalement imputable à l’IKB est basée sur des avis d’experts et des informations ponctuelles</t>
  </si>
  <si>
    <t xml:space="preserve"> 3 - National estimates of birds illegally killed or taken due to IKB is based largely on quantitative data and records [[timestamp: 2020-09-30 08:05:54 UTC]]</t>
  </si>
  <si>
    <t>Please check this box to confirm that you have uploaded the filled excel sheet as attachment with your country's relevant data # Doc: /answers/2678544/documents/2280 [[timestamp: 2020-10-01 07:50:34 UTC]]</t>
  </si>
  <si>
    <t>1 - L’estimation nationale du nombre et de la répartition des cas d’IKB est entièrement basée sur des avis d’experts / la modélisation / d’autres méthodes indirectes; 
3 - Les données nationales sur les cas d’IKB sont disponibles et sont basées sur des statistiques officielles complètes et rendues publiques, portant sur la criminalité et notamment sur l’IKB</t>
  </si>
  <si>
    <t>3 - National data on IKB cases are available and is based on official and comprehensive IKB crime disclosure statistics [[timestamp: 2020-10-01 10:24:51 UTC]]</t>
  </si>
  <si>
    <t>Please check this box to confirm that you have uploaded the filled excel sheet as attachment with your country's relevant data # Doc: /answers/2678549/documents/2281 [[timestamp: 2020-10-01 10:55:16 UTC]]</t>
  </si>
  <si>
    <t>3 - Inclut des dispositions adéquates pour dissuader et combattre l’IKB
3 - Est soutenue par des réglementations et/ou un cadre législatif adapté</t>
  </si>
  <si>
    <t>3 - Has adequate provisions to deter and combat IKB [[timestamp: 2020-10-02 13:57:55 UTC]]</t>
  </si>
  <si>
    <t>3 - En ce qui concerne la chasse, est complètement intégrée dans le cadre de la législation nationale sur la conservation de la faune sauvage, ce qui garantit la prise en compte des aspects biologiques et de conservation dans les décisions relatives à la chasse et définit des dispositions complètes concernant :
3 - L’établissement et la définition des saisons de chasse
3 - L’établissement de la liste des espèces chassables
3 - La définition des zones de chasse
3 - La réglementation et la définition des méthodes autorisées pour la chasse
3 - L’établissement de limites et des quotas de prélèvement pour les espèces chassables sur la base de considérations biologiques et de conservation.
3 -  Les contrôles liés à la mise en oeuvre, y compris l’application des lois et la lutte contre la fraude (par exemple, en fournissant des pouvoirs d’application des lois aux gardes chasse, gardes des parcs, etc.)</t>
  </si>
  <si>
    <t>2 - Controls related to implementation # 2 - Establishing bag limits and quotas for huntable species # 2 - Regulating and defining which methods are allowed for hunting # 2 - Defining hunting areas # 2 - Listing species that can be hunted # 2 - Establishing and defining hunting season # 2 - Concerning hunting exists separately from national legislation concerning conservation of wildlife and lays down comprehensive provisions concerning: [[timestamp: 2020-10-02 13:58:24 UTC]]</t>
  </si>
  <si>
    <t>La législation nationale interdit généralement :
3 - L’abattage délibéré d’oiseaux sauvages
3 - Le prélèvement d’oiseaux sauvages
3 - L’utilisation de moyens tels que les filets, pièges, bâtons enduits de glu, dispositifs sonores, etc. pour capturer des oiseaux
3 - La possession d’oiseaux sauvages vivants ou morts ou de parties d’oiseaux sauvages
3 - L’importation ou le transport d’oiseaux sauvages ou de leurs parties et produits
3 - La vente d’oiseaux sauvages</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</si>
  <si>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2020-10-02 13:58:24 UTC]]</t>
  </si>
  <si>
    <t>La législation nationale :
1 - Prévoit l’autorisation de dérogations impliquant certaines activités généralement interdites par la législation nationale
1 - Définit les critères de base selon lesquels ces dérogations peuvent être accordées par l’autorité responsable ; toutefois, ces critères d’octroi de dérogation ne correspondent pas aux critères prévus par la Convention de Berne19 / la CMS / la Directive Oiseaux de l’UE (pour les États membres de l’UE seulement)
1 - N’inclut pas de mécanisme de réglementation spécifique pour le suivi / le rapport sur les dérogations accordées</t>
  </si>
  <si>
    <t>3 - Makes it possible for authorization of exemptions involving some of the activities generally prohibited under national legislation [[timestamp: 2020-10-02 13:58:25 UTC]]</t>
  </si>
  <si>
    <t>La législation nationale :
2 - Fournit une description complète des infractions relatives à l’IKB englobant les pratiques illégales d’abattage, piégeage, commerce, possession, transport, importation et taxidermie d’oiseaux sauvages
2 - Prévoit à la fois une sanction minimale et une sanction maximale pour certaines catégories d’infraction
2 - Fournit un large spectre de sanctions pénales et administratives incluant :
2 - Des amendes
2 - Des peines d’emprisonnement (habituellement des peines avec sursis dans les cas d’IKB les plus graves)
2 - Des suspensions de licence/permis
2 - La confiscation du corpus delicti
2 - D’autres sanctions</t>
  </si>
  <si>
    <t>Imprisonment (usually suspended jail terms in the most severe cases IKB) # Fines # 2 - National legislation: Provides for a wide spectrum of criminal and administrative sanctions including: # Permanent revocation of licence # Confiscation of corpus delicti # Suspension of license [[timestamp: 2020-10-02 13:58:55 UTC]]</t>
  </si>
  <si>
    <t>Les sanctions relatives à l’IKB :
2 - Sont prévues par la législation et comprennent des poursuites pénales
2 - Fournissent une structure de sanction qui reflète d’une certaine manière la gravité des infractions en fonction des facteurs de gravité ; laissant cependant une large marge de manoeuvre en matière de pouvoir judiciaire
2 - Sont généralement considérées comme fournissant un moyen de dissuasion adéquat et proportionné pour la plupart des cas d’IKB</t>
  </si>
  <si>
    <t>1 - Do not differentiate offences on the basis of gravity factors, leaving a wide margin of judiciary discretion in the determination of the magnitude of penalties meted out # 1 - Are prescribed in legislation and provide for criminal prosecution # 0 - Are inadequate as they do not provide an effective deterrent (Note #1) [[timestamp: 2020-10-02 13:58:55 UTC]]</t>
  </si>
  <si>
    <t>Le droit pénal pertinent :
1 - Est rarement appliqué aux infractions relatives à l’IKB
1 - La plupart des cas d’IKB sauf les plus graves sont l’objet de sanctions administratives
1 - Partout où le droit pénal est évoqué dans les affaires d’IKB les plus graves, cela provient généralement de lois non liées à la conservation de la faune sauvage, telles que les lois relatives au contrôle des armes ou à la sécurité publique</t>
  </si>
  <si>
    <t>1 - Most IKB cases except the most severe are penalized administratively [[timestamp: 2020-10-02 13:58:55 UTC]]</t>
  </si>
  <si>
    <t xml:space="preserve">Non applicable car le pays n’a pas connu de cas de criminalité organisée
</t>
  </si>
  <si>
    <t>1 - Does not have provision for special investigation methods [[timestamp: 2020-10-02 13:58:55 UTC]]</t>
  </si>
  <si>
    <t>3 - Les engagements de la CMS concernant la lutte contre l’IKB ont été pleinement transposés dans la législation nationale existante
3 - Les engagements de la Convention de Berne concernant la lutte contre l’IKB ont été pleinement transposés dans la législation nationale existante
3 - Le pays n’a pas d’affaires/plaintes en suspens/non résolues en vertu de la Convention de Berne concernant la transposition incorrecte des dispositions de la Convention dans le droit national</t>
  </si>
  <si>
    <t>3 - Bern Convention commitments regarding the fight against IKB have been fully transposed into the existing national legislation # 3 - CMS commitments regarding the fight against IKB have been fully transposed into the existing national legislation [[timestamp: 2020-10-02 13:59:10 UTC]]</t>
  </si>
  <si>
    <t>la Tunisie a crée une plateforme de suivi et de contrôle des oiseaux
La plateforme STOP ! a pour objectif de :
• Réduire les infractions à l’encontre des oiseaux sauvages en Tunisie,
• Permettre aux citoyens de participer d’une façon active à la conservation de l’avifaune,
• Avoir une meilleure visibilité et connaissance des infractions contre les oiseaux sauvages en Tunisie,
• Appuyer les efforts de la DGF et des CRDA, notamment de leurs agents de terrain, en matière de lutte contre les infractions à l’encontre des oiseaux sauvages en Tunisie,
• Valoriser résultats obtenus par la DGF, les CRDA et les ONG en matière de suivi des infractions et de lutte contre celles-ci,
• Répondre aux engagements signés par la Tunisie envers les conventions internationales notamment les conventions de Bonn et de Berne.
• Produire un rapport annuel sur l’état de conservation des oiseaux sauvages en Tunisie.</t>
  </si>
  <si>
    <t>1-  L’IKB est couvert par d’autres stratégies de lutte contre la fraude ou plans d’action pertinents</t>
  </si>
  <si>
    <t>0 - Has not been developed [[timestamp: 2020-10-06 13:32:14 UTC]]</t>
  </si>
  <si>
    <t>La criminalité relative à l’IKB :
0 - Est rarement identifiée comme une priorité élevée pour les agences d’application des lois et de lutte contre la fraude</t>
  </si>
  <si>
    <t>0 - Is rarely identified as a high priority among national law enforcement agencies [[timestamp: 2020-10-06 13:47:17 UTC]]</t>
  </si>
  <si>
    <t xml:space="preserve">La participation des parties prenantes aux décisions politiques concernant l’IKB :
2 - Est envisagée ou prévue dans la législation nationale, et :
2 - Assure que leurs contributions sont traitées comme des avis et sont prises en compte dans le processus d’élaboration des politiques
2 - Est réalisé à travers des structures et comités formels
</t>
  </si>
  <si>
    <t>2 - Is achieved through formal structures and committees # 2 - Ensures that their inputs are treated as advice and are taken into consideration in the policymaking process # 2 - Is envisaged or provided for in the national law, and: [[timestamp: 2020-10-06 13:47:17 UTC]]</t>
  </si>
  <si>
    <t>Les agences de lutte contre la fraude et d’application des lois :
1 - Disposent parfois d’un personnel au complet
1 - N’ont généralement pas suffisamment de personnel35 et/ou de compétences
1 - Rencontrent généralement des retards et/ou des difficultés de recrutement</t>
  </si>
  <si>
    <t>1 - Usually experience staffing (Note #2) and/or skills shortages [[timestamp: 2020-10-06 14:20:00 UTC]]</t>
  </si>
  <si>
    <t>1 - Moins de 10 %</t>
  </si>
  <si>
    <t>0 - None [[timestamp: 2020-10-06 14:20:10 UTC]]</t>
  </si>
  <si>
    <t>Les affaires d’IKB :
2 - Prennent généralement plus d’un an mais moins de deux ans pour être conclues dans le cas d’une procédure pénale
2 - Prennent généralement plus de trois mois mais moins de six mois pour être conclues dans le cas d’une sanction administrative ou d’un autre type de sanction
1 - Sont traitées par des procureurs généraux et des juges non spécialisés dans la criminalité liée aux espèces sauvages
1 - Sont enregistrées mais ne sont pas facilement accessibles à d’autres procureurs/juges
1 -  Les rapports de la société civile concernant l’IKB font habituellement l’objet d’enquêtes.</t>
  </si>
  <si>
    <t>1 - Reports by civil society of illegal bird killing or taking are usually investigated # 1 - Are recorded but not easily accessible to other prosecutors/judges # 1 - Usually take (Note #2) over six months to conclude in the case of administrative or other penalty regime # 1 - Generally result in over 50% acquittals (Note #3) # 1 - Are handled by general prosecutors and judges not specialized in wildlife crime [[timestamp: 2020-10-08 06:51:03 UTC]]</t>
  </si>
  <si>
    <t>0 - Il n’existe pas de lignes directrices pour la détermination des sanctions dans les affaires d’IKB</t>
  </si>
  <si>
    <t>0 - There are no sentencing guidelines for IKB cases [[timestamp: 2020-10-08 06:51:03 UTC]]</t>
  </si>
  <si>
    <t>Les procureurs et les juges :
1 - Sont peu conscients de la nature et de la prévalence de la criminalité liée aux espèces sauvages, et de son impact et des profits potentiels qui en sont tirés
1 - Ont une connaissance limitée des charges relatives à la criminalité liée aux espèces sauvages
1 - Collaborent pour rendre des verdicts parfois adaptés à la nature et à la gravité de l’infraction
1 - Respectent rarement les lignes directrices de détermination des peines lorsqu’elles existent</t>
  </si>
  <si>
    <t>1 - Have limited awareness of wildlife crime-related charges # 1 - Have limited awareness of the nature and prevalence of wildlife crime, and the impact and potential profits of wildlife crime # 0 - Usually treat IKB as a minor offence [[timestamp: 2020-10-08 07:08:08 UTC]]</t>
  </si>
  <si>
    <t>0 - Aucun</t>
  </si>
  <si>
    <t>1 - Less than 10% [[timestamp: 2020-10-08 07:08:17 UTC]]</t>
  </si>
  <si>
    <t>Le gouvernement national joue un rôle actif45 dans :
3 - Réunions du Groupe spécial intergouvernemental de la CMS sur l’abattage, le prélèvement et le commerce illégaux des oiseaux migrateurs en Méditerranée</t>
  </si>
  <si>
    <t>3 - National government takes an active role (Note#1) in: Meetings of the CMS Intergovernmental Task Force on Illegal Killing, Taking and Trade of Migratory Birds in the Mediterranean [[timestamp: 2020-10-08 09:55:26 UTC]]</t>
  </si>
  <si>
    <t>La connaissance des moteurs de l’IKB :
2 - Est modérée
2 - Comporte des lacunes</t>
  </si>
  <si>
    <t>1 - Knowledge of the drivers of IKB: Is based on limited sources [[timestamp: 2020-10-08 13:31:37 UTC]]</t>
  </si>
  <si>
    <t>Les activités relatives à la demande :
0 - N’ont pas été développées ni mises en oeuvre
0 - Il n’y a pas d’information disponible sur la demande en oiseaux sauvages obtenus illégalement dans le pays</t>
  </si>
  <si>
    <t>1 - Are rarely implemented in full due to a lack of available resources (e.g. technical, human, financial) # 1 - Have been developed [[timestamp: 2020-10-08 13:31:37 UTC]]</t>
  </si>
  <si>
    <t>Les efforts visant à sensibiliser la communauté soumise aux réglementations :
2 - Reposent sur le matériel de sensibilisation ayant été développé
2 - Sont relativement actualisés
2 - Sont parfois complets ou généralisés</t>
  </si>
  <si>
    <t>2 - Are relatively up-to date [[timestamp: 2020-10-08 13:31:37 UTC]]</t>
  </si>
  <si>
    <t>Les efforts visant à accroître la sensibilisation du public :
1 - Sont généralement informels et en réaction à des faits
1 - Sont ni complets ni répandus
1 - Il n’y a pas de stratégie nationale de communication sur l’IKB
1 - Les sanctions dans les affaires d’IKB sont rarement rendues publiques</t>
  </si>
  <si>
    <t>2 - Are based on awareness raising materials that have been developed by conservation NGOs # 2 - Sentences of IKB cases are often publicized [[timestamp: 2020-10-08 13:53:11 UTC]]</t>
  </si>
  <si>
    <t>http://www.stop-braconnage.com/_x000D_
 # Doc: /answers/2678703/documents/2289 # Doc: /answers/2678703/documents/2288 [[timestamp: 2020-10-08 14:13:46 UTC]]</t>
  </si>
  <si>
    <t>We confirm that we agree [[timestamp: 2020-10-08 14:14:16 UTC]]</t>
  </si>
  <si>
    <t>We agree with the sharing of our data sources underlying the information provided in this scoreboard on a website accessible to the public [2021-05-07 by email]</t>
  </si>
  <si>
    <t>Mars/Mai</t>
  </si>
  <si>
    <t>Juin/Août</t>
  </si>
  <si>
    <t>Niveau national</t>
  </si>
  <si>
    <t>Tunis</t>
  </si>
  <si>
    <t>Ariana</t>
  </si>
  <si>
    <t>Béja</t>
  </si>
  <si>
    <t>Ben Arous</t>
  </si>
  <si>
    <t>Bizerte</t>
  </si>
  <si>
    <t>Gabès</t>
  </si>
  <si>
    <t>Jendouba</t>
  </si>
  <si>
    <t>Kairouan</t>
  </si>
  <si>
    <t>Le Kef</t>
  </si>
  <si>
    <t>Mahdia</t>
  </si>
  <si>
    <t>Monastir</t>
  </si>
  <si>
    <t>Nabeul</t>
  </si>
  <si>
    <t>Sfax</t>
  </si>
  <si>
    <t>Siliana</t>
  </si>
  <si>
    <t>Sousse</t>
  </si>
  <si>
    <t>Tozeur</t>
  </si>
  <si>
    <t>Zaghouan</t>
  </si>
  <si>
    <t>Tataouine</t>
  </si>
  <si>
    <t>Ajouter des lignes pour chaque région pour laquelle des données ou des estimations sont disponibles</t>
  </si>
  <si>
    <t>Gafsa</t>
  </si>
  <si>
    <t>La Manouba</t>
  </si>
  <si>
    <t>Sidi Bouzid</t>
  </si>
  <si>
    <t>Kasserine</t>
  </si>
  <si>
    <t>Médenine</t>
  </si>
  <si>
    <t xml:space="preserve">Septembre/
Novembre </t>
  </si>
  <si>
    <t>Décembre/
Février</t>
  </si>
  <si>
    <t>SCOREBOARD TO ASSESS THE PROGRESS IN COMBATTING ILLEGAL KILLING, TAKING AND TRADE OF WILD BIRDS (IKB)</t>
  </si>
  <si>
    <t>YES</t>
  </si>
  <si>
    <t>L’estimation nationale du nombre d’oiseaux abattus ou prélevés illégalement imputable à l’IKB est largement basée sur des données quantitatives et des mentions; grâce au création d'une plate forme de suivie et de contrôle (http://www.stop-braconnage.com/)  [[timestamp: 2020-10-08 14:03:37 UTC]]</t>
  </si>
  <si>
    <t>Se sont des données réelles enregistrés dans la plate forme Tunisienne (http://www.stop-braconnage.com/). [[timestamp: 2020-10-01 07:50:34 UTC]]</t>
  </si>
  <si>
    <t>Notre choix est argumenté par la clarté des données enregistrés dans la plate forme de suivi des cas d’IKB au niveau nationale. Ces données sont disponibles et basées sur des statistiques officielles complètes et publiques. [[timestamp: 2020-10-01 10:24:51 UTC]]</t>
  </si>
  <si>
    <t>On a choisi le numéro 3 vu l'existence d'une législation nationale concernant la conservation de la faune sauvage, qui est la loi n°88-20 du 13 avril 1988, portant refonte du code forestier, et qui renferme trois titres; dont le deuxième sur la chasse et la conservation du gibier et le troisième sur la protection de la nature, de la flore et de la faune sauvage.
De plus un arrêté ministériel est délivré annuellement pour l'organisation de la chasse.
Vous avez joint les documents suivants à cette réponse.
Tunisie_Arreté_chasse_2020-2021.docx
Tunisie-Code-2010-forestier.pdf [[timestamp: 2020-10-02 13:57:55 UTC]]</t>
  </si>
  <si>
    <t>Notre choix s'est basé sur l'existence d'un arrêté ministériel séparément de la législation nationale concernant la conservation de la faune sauvage, qui est délivré annuellement pour l'organisation de la chasse; et qui comprend la liste des espèces chassables; la période de chasse pour chaque espèce; les méthodes de chasse; les quotas de prélèvement pour les espèces chassables et les réserves de chasse.
Vous avez joint les documents suivants à cette réponse.
Tunisie_Arreté_chasse_2020-2021.docx     # Doc: /answers/2678556/documents/2285 [[timestamp: 2020-10-02 13:58:24 UTC]]</t>
  </si>
  <si>
    <t>Notre choix s'est basé sur ce qui prévoit notre législation nationale de point de vue illégalité de l’abattage, du prélèvement et du commerce d’oiseaux sauvages. [[timestamp: 2020-10-02 13:58:25 UTC]]</t>
  </si>
  <si>
    <t>Notre choix s'est basé sur les dérogations impliquant certaines activités généralement interdites par la législation nationale; et qui sont citées dans la législation nationale concernant la conservation de la faune sauvage.
Ces dérogations concernant l'exercice du droit de chasse à l'aide d'oiseaux de vol. [[timestamp: 2020-10-02 13:58:55 UTC]]</t>
  </si>
  <si>
    <t>Notre choix s'est basé sur la législation nationale concernant la conservation de la faune sauvage qui fournit un large spectre de sanctions pénales et administratives incluant des amendes entre 1000 et 5000 dinars tunisiens; des peines d’emprisonnement de 16 jours à 06 mois ; le retrait de permis de chasse pour cinq ans; la confiscation du corpus delicti et le retrait définitif de permis de chasse en cas de récidive et à ceux qui aurait usé de violence. [[timestamp: 2020-10-02 13:58:55 UTC]]</t>
  </si>
  <si>
    <t>Notre choix est en fonction de l'existence d'une large marge de manoeuvre; dans nos législations nationales; en matière de pouvoir judiciaire dans la détermination de l’ampleur des sanctions infligées. [[timestamp: 2020-10-06 13:17:13 UTC]]</t>
  </si>
  <si>
    <t>Car la plupart des cas d’IKB sauf les plus graves sont l’objet de sanctions administratives seulement. [[timestamp: 2020-10-06 13:19:06 UTC]]</t>
  </si>
  <si>
    <t>Notre législation nationale concernant la conservation de la faune sauvage ne prévoit pas de méthodes d’enquête spéciales relatives à l'IKB. [[timestamp: 2020-10-06 13:22:32 UTC]]</t>
  </si>
  <si>
    <t>Notre choix est argumenté par la création d'une plate forme spéciale pour lutter contre l'IKB et la participation de la Tunisie dans tous les réunions. [[timestamp: 2020-10-02 13:59:10 UTC]]</t>
  </si>
  <si>
    <t>Il n'y a pas un plan d’action national pour lutter contre l’IKB; mais l'association "les Amis des Oiseaux" (BirdLife Tunisie) a crée une plate forme Tunisienne de suivie et de contrôle (http://www.stopbraconnage.com/) avec la Direction Générale des Forêts pour lutter l’IKB.[[timestamp: 2020-10-06 13:34:52 UTC]]</t>
  </si>
  <si>
    <t>La lutte contre l’IKB est rarement identifiée comme une priorité élevée pour les agences d’application des lois et de lutte contre la fraude vu la manque de personnels et des moyens.  [[timestamp: 2020-10-06 13:47:17 UTC]]</t>
  </si>
  <si>
    <t>Notre législation nationale concernant la conservation de la faune sauvage permet la participation des parties prenantes aux décisions concernant l’IKB; lors des réunions de la commission consultative de la chasse et de la conservation du gibier.
Cette commission consultative est formée de 17 membres et elle se réunit chaque trois mois. [[timestamp: 2020-10-06 14:20:00 UTC]]</t>
  </si>
  <si>
    <t>Notre choix est en relation de manque des personnels et des compétences enregistrés au niveau des régions.   [[timestamp: 2020-10-06 14:20:00 UTC]]</t>
  </si>
  <si>
    <t>Car il n'y a pas des formations sur les questions relatives à l’IKB en Tunisie.[[timestamp: 2020-10-07 06:18:09 UTC]]</t>
  </si>
  <si>
    <t>Generalement les agents charges de la lutte contre la fraude et de l'application des lois n'ont pas recu des formations sur les questions relatives a l'IKB. [[timestamp: 2020-10-06 14:20:10 UTC]]</t>
  </si>
  <si>
    <t>Généralement les agents chargés de l'application de la législation nationale concernant la conservation de la faune sauvage; entre autre la lutte contre l'IKB; sont au nombre de 35 personnes dans 24 régions. [[timestamp: 2020-10-07 06:26:44 UTC]]</t>
  </si>
  <si>
    <t>Généralement les sanctions administratives pour des infractions relatives à l’IKB ne prennent pas beaucoup de temps; mais plus de six mois pour être conclues dans le cas d’une procédure pénale (devant le tribunal pénal).[[timestamp: 2020-10-08 06:51:03 UTC]]</t>
  </si>
  <si>
    <t>Il n’existe pas de lignes directrices pour la détermination des sanctions dans les affaires d’IKB; mais on utilise les articles de la législation nationale concernant la conservation de la faune sauvage.  [[timestamp: 2020-10-08 07:08:08 UTC]]</t>
  </si>
  <si>
    <t>Généralement les procureurs et les juges ne sont pas spécialisés en environnement et en infractions liées à la faune sauvage; pour cela ils traitent l’IKB comme une infraction mineure.[[timestamp: 2020-10-08 07:08:17 UTC]]</t>
  </si>
  <si>
    <t>Généralement la Direction Générale des Forêts organise selon leur moyen des réunions avec de procureurs et de juges (sous forme des formations sur la lutte contre les infractions liées à l'environnement et à la faune sauvage); aussi la Direction Générale des Forêts fait participer un procureur dans une réunion du Groupe spécial intergouvernemental de la CMS sur l’abattage, le prélèvement et le commerce illégaux des oiseaux migrateurs en Méditerranée.[[timestamp: 2020-10-08 09:43:18 UTC]]</t>
  </si>
  <si>
    <t>Depuis 2015; la Tunisie a participé à toutes les réunions du Groupe spécial intergouvernemental de la CMS sur l’abattage, le prélèvement et le commerce illégaux des oiseaux migrateurs en Méditerranée; de plus l'équipe de travail a répondu aux questionnaires et elle fait de son maximum pour la mise en oeuvre d’initiatives au niveau national en coopération avec l'association "les Amis des Oiseaux" (BirdLife Tunisie) pour lutter contre l'IKB. [[timestamp: 2020-10-08 10:06:37 UTC]]</t>
  </si>
  <si>
    <t>Notre choix est basé sur les sources limitées relatives à la connaissance des moteurs de la criminalité liée aux espèces sauvages dans le pays. [[timestamp: 2020-10-08 13:31:37 UTC]]</t>
  </si>
  <si>
    <t>En raison d’un manque de ressources les activités relatives à la demande sont rarement mises en oeuvre; mais il y a une coopération étroite avec une organisation non gouvernementale qui est l'association "les Amis des Oiseaux" (BirdLife Tunisie) pour lutter contre l'IKB.[[timestamp: 2020-10-08 13:31:37 UTC]]</t>
  </si>
  <si>
    <t>Dans le cadre de sensibiliser la communauté soumise aux réglementations; aux exigences de la législation sur l’utilisation durable des espèces sauvages et aux sanctions pour non-respect; la Direction Générale des Forêts a révisé les articles relatifs à la chasse au niveau de l'arrêté annuel de son organisation (concernant les jours de chasse et le nombre de gibier maximal autorisé à prélever par chasseur au cours d'une journée de chasse); de plus l'arrêté cité est imprimé sous forme des affiches et livrets pour être distribuer; aussi les informations sont publiés au niveau de la plate forme "http://www.stop-braconnage.com/"  [[timestamp: 2020-10-08 14:00:33 UTC]]</t>
  </si>
  <si>
    <t>En étroite collaboration l'organe responsable de la conservation (la Direction Générale des Forêts) a travaillé avec l'association "les Amis des Oiseaux" (BirdLife Tunisie) (ONG de conservation); par la création d'une plateforme de suivi et de contrôle des oiseaux (INITIATION DE L'AAO/BIRDLIFE TUNISIE ; "www.stopbraconnage.com").
Cette plateforme permet aux citoyens de participer à la protection de la faune et spécialement des oiseaux; par leurs réclamations sur l'abattage illégal, le commerce et le prélèvement des oiseaux.
elle permet de déterminer les points noirs et d’avoir des statistiques sur le nombre des délits.
Aussi; les sanctions relatives à la faune sauvage (dont les affaires d’IKB) sont souvent rendues publiques. [[timestamp: 2020-10-08 13:54:41 UTC]]</t>
  </si>
  <si>
    <t>Not completed</t>
  </si>
  <si>
    <t xml:space="preserve">Quel est le nombre estimé d’oiseaux illégalement abattus, piégés ou commercialisés chaque année dans votre pays, y compris dans les territoires d’outre-mer concernés, et à quelle saison? </t>
  </si>
  <si>
    <t>Quelle est la tendance?</t>
  </si>
  <si>
    <t xml:space="preserve">Mesure: </t>
  </si>
  <si>
    <t>Estimation du nombre d’oiseaux illégalement abattus, piégés ou commercialisés chaque année</t>
  </si>
  <si>
    <t xml:space="preserve">Septembre/Novembre </t>
  </si>
  <si>
    <t>Décembre/Février</t>
  </si>
  <si>
    <t>Niveau national (SEUIL DE REFERENCE)</t>
  </si>
  <si>
    <t>Marché des animaux de Tunis (Marché Moncef Bey)</t>
  </si>
  <si>
    <t>non disponible</t>
  </si>
  <si>
    <t>Marché hebdomadaire de Sousse (sous les rempart)</t>
  </si>
  <si>
    <t>Marché hebodmadaire de Sfax (Bab Jebli)</t>
  </si>
  <si>
    <t>Marché hebdomadaire de Bizerte (dérrière le marché)</t>
  </si>
  <si>
    <t>Marché hebdomadaire de Gabès (Jara)</t>
  </si>
  <si>
    <t>Marché hebdomadaire de Hammed Gabès</t>
  </si>
  <si>
    <t>Marché hebdomadaire de Gafsa</t>
  </si>
  <si>
    <t>Marché hebdomadaire de Médenine</t>
  </si>
  <si>
    <t>Marché hebdomadaire de Zarzis</t>
  </si>
  <si>
    <t>Marché hebdomadaire de Kairouan</t>
  </si>
  <si>
    <t>Internet</t>
  </si>
  <si>
    <t>El Haouaria &amp; Kélibia (Cap Bon)</t>
  </si>
  <si>
    <t>Zone humide Sebkhet Sejoumi (Tunis)</t>
  </si>
  <si>
    <t>Autres zones humides</t>
  </si>
  <si>
    <t>Combien de cas d’IKB ont fait l’objet de poursuites dans votre pays au cours de la période considérée?</t>
  </si>
  <si>
    <t>Renseignements sur le nombre de cas d’IKB ayant fait l’objet de poursuites au cours de la période d’évaluation</t>
  </si>
  <si>
    <t>Catégorie d’infraction IKB</t>
  </si>
  <si>
    <t>Nombre de personnes poursuivies au cours de la période d’évaluation</t>
  </si>
  <si>
    <t>Nombre de spécimens d’oiseaux faisant l’objet de l’infraction (spécimens saisis)</t>
  </si>
  <si>
    <t>Abattage illégal d’oiseaux protégés (tir, empoisonnement, autres méthodes d’abattage)</t>
  </si>
  <si>
    <t>Prélèvement illégal d’oiseaux protégés (piégeage par tout moyen)</t>
  </si>
  <si>
    <t>Possession illégale d’oiseaux protégés vivants ou morts</t>
  </si>
  <si>
    <t>Importation ou transport illégal d’oiseaux protégés vivants ou morts</t>
  </si>
  <si>
    <t>Taxidermie illégale d’oiseaux protégés</t>
  </si>
  <si>
    <t>Commerce illégal d’oiseaux protégés (y compris le trafic ou la publicité pour la vente de tout oiseau protégé vivant ou mort ou de ses parties)</t>
  </si>
  <si>
    <t>Proposition d’espèces protégées dans les restaurants</t>
  </si>
  <si>
    <t>Utilisation de méthodes de chasse interdites (appelants, pièges, filets, lumières, gaz, etc.)</t>
  </si>
  <si>
    <t>Chasse en dehors de la saison d’ouverture ou en dehors des horaires autorisés</t>
  </si>
  <si>
    <t>Chasse sans permis, violation des conditions de permis (p. ex. dépassement des quotas de chasse, défaut de déclaration des oiseaux capturés, etc.)</t>
  </si>
  <si>
    <t>Chasse dans les zones interdites (réserves de chasse)</t>
  </si>
  <si>
    <t>Prélèvements d’œufs</t>
  </si>
  <si>
    <t>Totaux</t>
  </si>
  <si>
    <t>Indicator</t>
  </si>
  <si>
    <t>2023 Submission</t>
  </si>
  <si>
    <t>SUBMITTED</t>
  </si>
  <si>
    <t>TUNISIA</t>
  </si>
  <si>
    <t>Date of assessment</t>
  </si>
  <si>
    <t>14 Juillet 2023 [[timestamp: 2023-07-14 08:12:59 UTC]]</t>
  </si>
  <si>
    <t>Reporting period</t>
  </si>
  <si>
    <t>2021-2023 [[timestamp: 2023-06-11 16:38:35 UTC]]</t>
  </si>
  <si>
    <t>Please list the stakeholders consulted or involved and the process used for completing the responses</t>
  </si>
  <si>
    <t>A1. Status and scale of IKB</t>
  </si>
  <si>
    <t>What is the quality of national data about IKB?</t>
  </si>
  <si>
    <t>2 - National estimate of birds illegally killed or taken due to IKB is based partially on quantitative data and records and partially on estimates and extrapolation # 1 - National estimate of birds illegally killed or taken due to IKB is based on expert opinion (Note #1) and anecdotal information # URL: http:// # URL: http://www.stop-braconnage.com [[timestamp: 2023-07-13 18:39:18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</si>
  <si>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</si>
  <si>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</si>
  <si>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IKB trend over past 3 years</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</si>
  <si>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</si>
  <si>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URL: https://www.facebook.com/100005048380401/posts/pfbid0xUxonJVU1dg4PswnNCn8DTesYa54e4RHTnVACYenWsD1rZogWmTqrw2NtZaVYP8Tl/?mibextid=Nif5oz # Doc: /answers/2697403/documents/3010 [[timestamp: 2023-07-13 20:02:14 UTC]]</t>
  </si>
  <si>
    <t>A3. Extent of IKB cases known to national authorities</t>
  </si>
  <si>
    <t>Are data on the status and scale of IKB cases available?</t>
  </si>
  <si>
    <t>1 - National estimate on numbers and distribution of cases of IKB is based entirely on expert opinion / modelling / other indirect method [[timestamp: 2023-07-13 20:17:23 UTC]]</t>
  </si>
  <si>
    <t>A4. Number of IKB cases prosecuted in the reporting period</t>
  </si>
  <si>
    <t>Please check this box to confirm that you have uploaded the filled excel sheet as attachment with your country's relevant data # Doc: /answers/2697418/documents/3011 [[timestamp: 2023-07-14 07:56:07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</si>
  <si>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</si>
  <si>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</si>
  <si>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B5. National wildlife legislation</t>
  </si>
  <si>
    <t>Does comprehensive national legislation (Note #1) for wildlife conservation exist, including provisions to regulate international trade in wildlife or its products? 
 National Wildlife Legislation:</t>
  </si>
  <si>
    <t>3 - Is supported by suitable legislation framework and/or regulations # 3 - Has adequate provisions to deter and combat IKB # Doc: /answers/2696679/documents/2953 [[timestamp: 2023-06-11 14:10:42 UTC]]</t>
  </si>
  <si>
    <t>B6. Regulated use</t>
  </si>
  <si>
    <t>Through which measures and controls do national legislation regulate the killing and taking of wild birds? 
National legislation:</t>
  </si>
  <si>
    <t>3 - Controls related to implementation, including enforcement (for instance providing enforcement powers to game wardens, park rangers, hunting marshals etc) # 3 - Establishment of bag limits and quotas for huntable species on the basis of biological and conservation considerations # 3 - Regulation and definition of which methods are allowed for hunting # 3 - Definition of hunting areas # 3 - Listing species that can be hunted # 3 - Establishment and definition of hunting seasons [[timestamp: 2023-06-11 16:41:41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</si>
  <si>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</si>
  <si>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B7. Prohibitions under national legislation</t>
  </si>
  <si>
    <t>To what extent does national legislation make the killing, taking and trade of wild birds illegal?</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</si>
  <si>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2023-06-11 16:42:12 UTC]]</t>
  </si>
  <si>
    <t>B8. Exceptions under national legislation</t>
  </si>
  <si>
    <t>To what extent does national legislation make it possible to authorize exemptions from the general prohibitions outlined in the answer to previous question? 
 National law:</t>
  </si>
  <si>
    <t>3 - Requires that data on all exemptions granted, is compiled on an annual basis and is publically available including information on affected species, number of specimens, justification, the responsible authorities, permitting and licensing procedures, compliance monitoring and supervision # 3 - Defines comprehensive criteria upon which such exemptions can be granted by the responsible authority; such criteria correspond to the criteria for exemptions stipulated in Bern Convention / CMS / EU Birds Directive (for EU MS only) # 3 - Establishes, for each exemption granted on an annual basis, a specific regulatory mechanism that ensures strict supervision of compliance, monitoring and reporting # 3 - Makes it possible for authorization of exemptions involving some of the activities generally prohibited under national legislation [[timestamp: 2023-06-11 16:42:42 UTC]]</t>
  </si>
  <si>
    <t>B9. Sanctions and penalties</t>
  </si>
  <si>
    <t>Other sanctions # Permanent revocation of licence # Confiscation of corpus delicti # Suspension of license # Imprisonment (usually suspended jail terms in the most severe cases IKB) # Fines # 2 - National legislation: Provides for a wide spectrum of criminal and administrative sanctions including: # 2 - National legislation: Stipulates both the minimum and a maximum penalty for some categories of offences # 2 - National legislation: Provides a comprehensive description(s) of specific IKB-related offences that encompass illegal killing, trapping, trade, possession, transport, importation and taxidermy of wild birds [[timestamp: 2023-06-11 16:42:42 UTC]]</t>
  </si>
  <si>
    <t>B10. Proportionality of penalties</t>
  </si>
  <si>
    <t>Does national legislation adequately penalize IKB offences? 
Penalties for IKB:</t>
  </si>
  <si>
    <t>1 - Are prescribed in legislation and provide for criminal prosecution # 1 - Are inadequate as they do not provide an effective deterrent # 1 - Do not differentiate offences on the basis of gravity factors, leaving a wide margin of judiciary discretion in the determination of the magnitude of penalties meted out [[timestamp: 2023-06-11 16:42:42 UTC]]</t>
  </si>
  <si>
    <t>B11. Use of criminal law</t>
  </si>
  <si>
    <t>Does national prosecution of IKB cases ensure the highest penalties by taking into account the cross-over elements with other crimes via criminal law? 
 Relevant criminal law:</t>
  </si>
  <si>
    <t>1 - Wherever criminal law is evoked in the most severe IKB cases, this usually stems from laws unrelated to wildlife conservation, such as arms control or public safety laws # 1 - Most IKB cases except the most severe are penalized administratively # 1 - Is rarely applied to IKB crime cases [[timestamp: 2023-06-11 16:43:12 UTC]]</t>
  </si>
  <si>
    <t>B12. Organized crime legislation</t>
  </si>
  <si>
    <t>How is national legislation to address organized crime being used in the investigation and prosecution of IKB? 
 National legislation on organized crime:</t>
  </si>
  <si>
    <t>N/A: NOT Applicable as the country has no known cases of organized crime [[timestamp: 2023-06-11 16:43:12 UTC]]</t>
  </si>
  <si>
    <t>B13. Transposition of international law and commitment to national legislation</t>
  </si>
  <si>
    <t>To what extent national legislation transposes international obligations regarding IKB made by ratifying the Convention of Migratory Species and/or the Bern Convention?</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</si>
  <si>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2023-06-11 16:43:23 UTC]]</t>
  </si>
  <si>
    <t>C14. National Action Plan to combat IKB</t>
  </si>
  <si>
    <t>Is there a national action plan or equivalent document to tackle IKB? 
 A national IKB action plan:</t>
  </si>
  <si>
    <t>1 - IKB is covered by other relevant enforcement strategies or action plans [[timestamp: 2023-06-15 06:57:23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</si>
  <si>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</si>
  <si>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</si>
  <si>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</si>
  <si>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RAS. [[timestamp: 2023-06-23 15:18:56 UTC]]</t>
  </si>
  <si>
    <t>Is combating IKB identified as a high priority at the national level? 
 IKB crime:</t>
  </si>
  <si>
    <t>1 - Is sometimes identified as a high priority among national law enforcement agencies [[timestamp: 2023-06-15 06:57:51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</si>
  <si>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</si>
  <si>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</si>
  <si>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RAS. [[timestamp: 2023-06-23 14:35:56 UTC]]</t>
  </si>
  <si>
    <t>To what extent and through which means are stakeholders involved in policy-making to address IKB?  
 Stakeholders participation in policy decisions concerning IKB:</t>
  </si>
  <si>
    <t>3 - Is complete as all major stakeholders are involved # 3 - is ensured by formal structures and committees that meet with the appropriate frequency # 3 - Ensures that they are fully consulted on key policy changes # 3 - Is envisaged or provided for in the national law, and: [[timestamp: 2023-06-15 06:58:21 UTC]]</t>
  </si>
  <si>
    <t>C17. Staffing and recruitment</t>
  </si>
  <si>
    <t>What staff resources do national law enforcement agencies have to combat IKB? 
 Law enforcement agencies:</t>
  </si>
  <si>
    <t>2 - Sometimes experience delays in recruitment and/or difficulties attracting suitably qualified candidates # 2 - Sometimes experience staffing and/or skills shortages # 2 - Usually have a full complement of staff, although it has not always kept up with changing wildlife crime trends [[timestamp: 2023-06-15 06:58:21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</si>
  <si>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</si>
  <si>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</si>
  <si>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</si>
  <si>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</si>
  <si>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1 - Less than 10% [[timestamp: 2023-06-15 06:58:51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</si>
  <si>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</si>
  <si>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</si>
  <si>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Is the surveillance effort put in place to combat IKB considered sufficient?</t>
  </si>
  <si>
    <t>D20. Quality of judicial processes</t>
  </si>
  <si>
    <t>Are sanctions for IKB-related offences administered effectively and efficiently? 
 IKB cases:</t>
  </si>
  <si>
    <t>2 - Usually take over three months but under six months to conclude in the case of administrative or other penalty regime # 2 - Usually take over one year but under two years to conclude in the case of criminal proceedings # 1 - Reports by civil society of illegal bird killing or taking are usually investigated # 1 - Are recorded but not easily accessible to other prosecutors/judges # 1 - Are handled by general prosecutors and judges not specialized in wildlife crime [[timestamp: 2023-06-23 11:05:05 UTC]]</t>
  </si>
  <si>
    <t>Comments: Brief written justification of the choice (recommended) 
 Is the number/percentage of proceedings resulting in penalties and sanctions known? If yes, what is it?</t>
  </si>
  <si>
    <t>RAS. [[timestamp: 2023-06-23 14:28:56 UTC]]</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</si>
  <si>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</si>
  <si>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</si>
  <si>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0 - There are no sentencing guidelines for IKB cases [[timestamp: 2023-06-23 11:05:05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</si>
  <si>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</si>
  <si>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</si>
  <si>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Are prosecutors and judges aware of the serious nature of IKB and are appropriate sentences imposed? 
 The prosecutors and judges:</t>
  </si>
  <si>
    <t>1 - Rarely adhere to sentencing guidelines where they exist #  1 - Collaborate to deliver verdicts that are sometimes appropriate to the nature and severity of the crime # 1 - Have limited awareness of wildlife crime-related charges # 1 - Have limited awareness of the nature and prevalence of wildlife crime, and the impact and potential profits of wildlife crime [[timestamp: 2023-06-23 11:05:05 UTC]]</t>
  </si>
  <si>
    <t>D23. Judiciary training</t>
  </si>
  <si>
    <t>How many environmental prosecutors and judges who deal with wildlife crime have received training in IKB-related aspects?</t>
  </si>
  <si>
    <t>0 - None [[timestamp: 2023-06-23 11:05:16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</si>
  <si>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</si>
  <si>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</si>
  <si>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Do national governmental institutions participate actively in IKB-related international initiatives?</t>
  </si>
  <si>
    <t>3 - National government takes an active role (Note#1) in: Any bilateral IKB initiatives # 3 - National government takes an active role (Note#1) in: CITES IKB initiatives # 3 - National government takes an active role (Note#1) in: Meetings of the CMS Intergovernmental Task Force on Illegal Killing, Taking and Trade of Migratory Birds in the Mediterranean [[timestamp: 2023-06-27 10:57:53 UTC]]</t>
  </si>
  <si>
    <t>E25. Drivers of wildlife crime</t>
  </si>
  <si>
    <t>What is the level of awareness of the drivers of IKB in your country, including those relating to the supply and consumer demand for illicit products?</t>
  </si>
  <si>
    <t>2 - Knowledge of the drivers of IKB: Involves gaps in knowledge # 2 - Knowledge of the drivers of IKB: Is moderate [[timestamp: 2023-07-13 11:11:08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</si>
  <si>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</si>
  <si>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RAS. [[timestamp: 2023-07-13 11:11:08 UTC]]</t>
  </si>
  <si>
    <t>E26. Demand-side activities</t>
  </si>
  <si>
    <t>RAS. [[timestamp: 2023-07-13 11:12:38 UTC]]</t>
  </si>
  <si>
    <t>Are activities implemented to address the demand for illegally obtained wild birds? Demand-side activities:</t>
  </si>
  <si>
    <t>1 - Are rarely implemented in full due to a lack of available resources (e.g. technical, human, financial) # 0 - Have neither been developed nor implemented [[timestamp: 2023-07-13 11:12:12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</si>
  <si>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</si>
  <si>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</si>
  <si>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RAS. [[timestamp: 2023-07-14 08:38:03 UTC]]</t>
  </si>
  <si>
    <t>Are efforts taken to increase the awareness of the regulated community, of the legislative requirements concerning sustainable use of wildlife and the penalties for non-compliance?Â  
 Efforts to increase awareness of the regulated community:</t>
  </si>
  <si>
    <t>1 - Are usually informal and reactive [[timestamp: 2023-07-14 08:37:40 UTC]]</t>
  </si>
  <si>
    <t>Ε28. Public awareness actions</t>
  </si>
  <si>
    <t>Are efforts taken to increase public awareness of the environmental, social and economic impacts of IKB?  
 Efforts to increase public awareness:</t>
  </si>
  <si>
    <t>1 - Are usually informal and reactive [[timestamp: 2023-07-14 08:38:03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</si>
  <si>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</si>
  <si>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Disclosure of data</t>
  </si>
  <si>
    <t>We confirm that we agree [[timestamp: 2023-07-13 10:47:34 UTC]]</t>
  </si>
  <si>
    <t>Please indicate your data sources below</t>
  </si>
  <si>
    <t>Direction Generale des Forets; Ministere de l'Agriculture des Ressources Hydrauliques et de la Peche; Tunisie; 2023 # Doc: /answers/2696860/documents/3007 # Doc: /answers/2696860/documents/3006 [[timestamp: 2023-07-14 08:40:40 UTC]]</t>
  </si>
  <si>
    <t>La Plate forme "Stop-Braconnage" (Observatoire citoyen des infractions a l'encontre des oiseaux sauvages en Tunisie)
Les services regionaux 
Les rapports annuels de chasse
Les associations spécialisées (Associations "les Amis des Oiseaux ; AAO" et  "Association Tunisienne de la Vie Sauvage ; ATVS") [[timestamp: 2023-07-14 08:12:08 UTC]]</t>
  </si>
  <si>
    <t>La seule plateforme publique de signalisation d'infractions et de collecte de données sur les cas de IKB en Tunisie, en occurrence "STOP Braconnage", ne reflète qu'une petite partie des infractions commises et dépend largement de l'effort de recherche et de signalisation de l'Association "Les Amis des Oiseaux" et de ses adhérents. Certaines informations figurent dans le rapport annuel de la chasse produit par la Direction Générale des Forêts mais elles ne sont pas suffisamment détaillées pour être insérées dans la base de données des infractions « STOP Braconnage ». Il n’y a pas encore une procédure d’estimation annuelle des cas de IKB en place en Tunisie.  [[timestamp: 2023-07-13 18:54:45 UTC]]</t>
  </si>
  <si>
    <t>La seule estimation de l'étendu de l'IKB réalisée pour la Tunisie est celle publiée par BirdLife en 2015. Ces données nécessitent une mise à jour. Le données du fichier EXCEL fourni plus haut sont des résultats partiels. [[timestamp: 2023-07-13 20:19:23 UTC]]</t>
  </si>
  <si>
    <t>Jusqu'à ce jour il n'existe pas une base de données nationale sur la criminalité liée aux espèces sauvages (IKB). [[timestamp: 2023-07-14 08:08:09 UTC]]</t>
  </si>
  <si>
    <t>Vu que toutes les réponses sélectionnées étaient sous une même note qu'était (3) et qui correspond à la législation nationale existante; qui est une législation complète. [[timestamp: 2023-07-14 08:16:08 UTC]]</t>
  </si>
  <si>
    <t>Vu que toutes les réponses sélectionnées étaient sous une même note qu'était (3) ; Ainsi, l’abattage et le prélèvement des oiseaux sauvages est réglementé par un arrêté Ministériel annuel relatif à l'organisation de la chasse. Mais, on a besoin d'aide pour l'évaluation. # Doc: /answers/2696830/documents/3012 [[timestamp: 2023-07-14 08:21:58 UTC]]</t>
  </si>
  <si>
    <t>Vu que toutes les réponses sélectionnées étaient sous une même note qu'était (3) et qui correspond au niveau de protection des oiseaux sur le territoire tunisien par la législation nationale existante. [[timestamp: 2023-07-14 08:23:38 UTC]]</t>
  </si>
  <si>
    <t>Une base de référence et une méthodologie pour mesurer les progrès contribuant à la réalisation du Plan stratégique de Rome n'ont pas encore été fixées pour la Tunisie. Les zones sensibles à l’IKB sont partiellement identifiées, mais un système de suivi coordonné entre les autorités et les autres parties prenantes n'est pas encore mis en place. Les informations et données communiquée se basent sur des avis d'experts, des suivi de marchés et la plateforme STOP Braconnage. [[timestamp: 2023-07-13 20:11:53 UTC]]</t>
  </si>
  <si>
    <t>Vu que toutes les réponses sélectionnées étaient sous une même note qu'était (3) et que les dérogations concernent seulement la capture d'une espèce pour l'utiliser à la chasse au vol après dressage; et la libérée ensuite dans la nature. [[timestamp: 2023-07-14 08:25:43 UTC]]</t>
  </si>
  <si>
    <t>Vu que toutes les réponses sélectionnées étaient sous une même note qu'était (2) et qui correspond aux peines et sanctions imposées par la loi tunisienne. [[timestamp: 2023-06-11 16:42:42 UTC]]</t>
  </si>
  <si>
    <t>Vu que toutes les réponses sélectionnées étaient sous une même note qu'était (1) et qui correspond à la proportionnalité des sanctions au niveau national. [[timestamp: 2023-06-11 16:43:12 UTC]]</t>
  </si>
  <si>
    <t>Vu que toutes les réponses sélectionnées étaient sous une même note qu'était (1). [[timestamp: 2023-06-11 16:43:12 UTC]]</t>
  </si>
  <si>
    <t>Le choix de (3) vu qu'on n'a pas enregistré de cas de criminalité organisée sur le territoire national. [[timestamp: 2023-06-11 16:43:23 UTC]]</t>
  </si>
  <si>
    <t>Vu que toutes les réponses sélectionnées étaient sous une même note qu'était (3); Ainsi la Tunisie a apporté des mises à jour à ces textes juridiques relatifs à la chasse des oiseaux migrateurs (fixation des quotas de prélèvement; identifier les jours de chasse; ...) [[timestamp: 2023-06-11 16:43:23 UTC]]</t>
  </si>
  <si>
    <t>La Tunisie a besoin d'une formation spécifique pour les brigadiers sur les méthodes d'enquêtes, de détection et de contrôle sur le terrain. [[timestamp: 2023-07-14 08:33:51 UTC]]</t>
  </si>
  <si>
    <t>Généralement sur le territoire tunisien, la Direction Générale des Forêts assure la conservation de la faune sauvage par des Brigadiers dans chaque gouvernorat. Les 35 Brigadiers sont appelés à appliquer la loi (Code forestier) pour lutter contre la fraude entre autre l'IKB.
Ainsi, pour mieux couvrir la superficie de pays et avoir des information à temps; une plate-forme portant le nom "Stop Braconnage" a été crée par l'Association "les Amis des Oiseaux" pour permet aux citoyens la réclamation concernant l'IKB. [[timestamp: 2023-06-23 15:18:56 UTC]]</t>
  </si>
  <si>
    <t>Il n’existe pas de lignes directrices pour la détermination des sanctions dans les affaires d’IKB. Mais, on utilise les sanctions pour les fraudes sur la faune sauvage.  [[timestamp: 2023-06-23 11:05:05 UTC]]</t>
  </si>
  <si>
    <t>On n'a pas des des procureurs et des juges spécialistes dans les affaires d'IKB; seulement des initiatives régionales ont pour but de faire sensibiliser les autorités judiciaires et les responsables de la lutte contre la fraude et de l'application des lois sur la gravité des fraudes sur la flore et la faune sauvage en générale et ses rôles pour les mieux protégées   [[timestamp: 2023-06-23 11:05:16 UTC]]</t>
  </si>
  <si>
    <t>Je propose de créer une équipe des formateurs (équipe CMS ou équipe IKB) pour répondre aux besoins des pays méditerranéen en formations des autorités judiciaires (procureurs et juges) et des responsables de la lutte contre la fraude et de l'application des lois.  [[timestamp: 2023-06-23 11:05:16 UTC]]</t>
  </si>
  <si>
    <t>Vu que toutes les réponses sélectionnées étaient sous une même note qu'était (3). [[timestamp: 2023-06-27 10:57:53 UTC]]</t>
  </si>
  <si>
    <t>La Direction Générale des Forêts, dispose d'une brigade nationale et des brigades régionales aux 25 arrondissements forestiers pour faire des contrôles sur le terrain dont le but de lutter contre les crimes sur la faune sauvage et d’assurer l'application des lois.
Mais, les moyens sont insuffisants pour contrôler toutes les zones sensibles et de faire les nécropsies et les analyses. [[timestamp: 2023-06-15 06:58:51 UTC]]</t>
  </si>
  <si>
    <t>La Tunisie a crée une plate-forme " http://www.stop-braconnage.com/ " de suivi et de contrôle des oiseaux; elle a pour objectifs de :
- mieux répondre aux engagements signés par la Tunisie envers les conventions internationales notamment les conventions de Bonn et de Berne,
- réduire les infractions à l'encontre des oiseaux sauvages en Tunisie,
- permettre aux citoyens de participer d'une façon active à la conservation de l'avifaune,
- avoir une meilleure visibilité et connaissance des infractions contre les oiseaux sauvages en Tunisie,
- appuyer les efforts des la des agents de terrain en matière de lutte contre les infractions à l'encontre des oiseaux sauvages,
- valoriser les résultats obtenus en matière de suivi des infractions et de lutte contre celles-ci,
- produire des rapports sur l'état de conservation des oiseaux sauvages sur le territoire tunisien.
Ainsi; on n'a pas un financement spécifiquement affecté à la mise en œuvre d’un Plan d’action national pour la lutte contre l’IKB.  [[timestamp: 2023-06-15 06:57:23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</si>
</sst>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b/>
      <sz val="11"/>
      <color theme="1"/>
      <name val="Calibri"/>
      <family val="2"/>
      <scheme val="minor"/>
    </font>
    <font>
      <i/>
      <sz val="10"/>
      <color theme="1"/>
      <name val="Arial"/>
      <family val="2"/>
    </font>
    <font>
      <b/>
      <sz val="12"/>
      <color theme="1"/>
      <name val="Calibri"/>
      <family val="2"/>
      <scheme val="minor"/>
    </font>
    <font>
      <i/>
      <sz val="11"/>
      <color theme="1"/>
      <name val="Calibri"/>
      <family val="2"/>
      <scheme val="minor"/>
    </font>
    <font>
      <b/>
      <sz val="10"/>
      <color rgb="FFC00000"/>
      <name val="Arial"/>
      <family val="2"/>
    </font>
    <font>
      <b/>
      <sz val="10"/>
      <color theme="0" tint="-0.499984740745262"/>
      <name val="Arial"/>
      <family val="2"/>
    </font>
    <font>
      <sz val="10"/>
      <color theme="0" tint="-0.499984740745262"/>
      <name val="Arial"/>
      <family val="2"/>
    </font>
    <font>
      <sz val="11"/>
      <color theme="1"/>
      <name val="Calibri"/>
      <family val="2"/>
    </font>
    <font>
      <b/>
      <sz val="14"/>
      <color theme="1"/>
      <name val="Arial"/>
      <family val="2"/>
    </font>
    <font>
      <sz val="12"/>
      <color theme="1"/>
      <name val="Arial"/>
      <family val="2"/>
    </font>
    <font>
      <b/>
      <sz val="16"/>
      <color theme="1"/>
      <name val="Arial"/>
      <family val="2"/>
    </font>
    <font>
      <sz val="12"/>
      <name val="Arial"/>
      <family val="2"/>
    </font>
    <font>
      <b/>
      <sz val="14"/>
      <name val="Arial"/>
      <family val="2"/>
    </font>
    <font>
      <sz val="16"/>
      <name val="Arial"/>
      <family val="2"/>
    </font>
    <font>
      <b/>
      <sz val="11"/>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cellStyleXfs>
  <cellXfs count="156">
    <xf numFmtId="0" fontId="0" fillId="0" borderId="0" xfId="0"/>
    <xf numFmtId="0" fontId="4" fillId="0" borderId="1" xfId="0" applyFont="1" applyBorder="1" applyAlignment="1">
      <alignment horizontal="left" vertical="center" wrapText="1"/>
    </xf>
    <xf numFmtId="0" fontId="7" fillId="0" borderId="0" xfId="0" applyFont="1"/>
    <xf numFmtId="0" fontId="7" fillId="0" borderId="1" xfId="0" applyFont="1" applyBorder="1"/>
    <xf numFmtId="0" fontId="7" fillId="0" borderId="1" xfId="0" applyFont="1" applyBorder="1" applyAlignment="1">
      <alignment horizontal="left" vertical="center" wrapText="1"/>
    </xf>
    <xf numFmtId="0" fontId="7" fillId="0" borderId="0" xfId="0" applyFont="1" applyAlignment="1">
      <alignment horizontal="center" vertical="top"/>
    </xf>
    <xf numFmtId="0" fontId="4"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7" fillId="0" borderId="0" xfId="0" applyFont="1" applyAlignment="1">
      <alignment horizontal="left"/>
    </xf>
    <xf numFmtId="0" fontId="9" fillId="4" borderId="0" xfId="0" applyFont="1" applyFill="1" applyAlignment="1">
      <alignment horizontal="left" vertical="center"/>
    </xf>
    <xf numFmtId="0" fontId="9" fillId="4" borderId="0" xfId="0" applyFont="1" applyFill="1" applyAlignment="1">
      <alignment horizontal="center" vertical="center"/>
    </xf>
    <xf numFmtId="0" fontId="5" fillId="0" borderId="0" xfId="0" applyFont="1"/>
    <xf numFmtId="0" fontId="9" fillId="4" borderId="0" xfId="0" applyFont="1" applyFill="1" applyAlignment="1">
      <alignment horizontal="center" vertical="center" wrapText="1"/>
    </xf>
    <xf numFmtId="0" fontId="8" fillId="7" borderId="2" xfId="0" applyFont="1" applyFill="1" applyBorder="1" applyAlignment="1">
      <alignment horizontal="left" vertical="center"/>
    </xf>
    <xf numFmtId="0" fontId="8" fillId="7" borderId="3" xfId="0" applyFont="1" applyFill="1" applyBorder="1" applyAlignment="1">
      <alignment vertical="center"/>
    </xf>
    <xf numFmtId="0" fontId="8" fillId="7" borderId="4" xfId="0" applyFont="1" applyFill="1" applyBorder="1" applyAlignment="1">
      <alignment vertical="center"/>
    </xf>
    <xf numFmtId="0" fontId="7" fillId="7" borderId="0" xfId="0" applyFont="1" applyFill="1"/>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14" xfId="0" applyFont="1" applyBorder="1" applyAlignment="1">
      <alignment horizontal="left" vertical="top" wrapText="1"/>
    </xf>
    <xf numFmtId="0" fontId="7" fillId="0" borderId="14" xfId="0" applyFont="1" applyBorder="1" applyAlignment="1">
      <alignmen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7" fillId="0" borderId="13" xfId="0" applyFont="1" applyBorder="1" applyAlignment="1">
      <alignment vertical="center" wrapText="1"/>
    </xf>
    <xf numFmtId="0" fontId="4" fillId="0" borderId="12" xfId="0" applyFont="1" applyBorder="1" applyAlignment="1">
      <alignment horizontal="left" vertical="top" wrapText="1"/>
    </xf>
    <xf numFmtId="0" fontId="2"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xf numFmtId="0" fontId="8" fillId="0" borderId="0" xfId="0" applyFont="1"/>
    <xf numFmtId="0" fontId="12" fillId="2" borderId="1" xfId="0" applyFont="1" applyFill="1" applyBorder="1" applyAlignment="1">
      <alignment horizontal="center" vertical="center" wrapText="1"/>
    </xf>
    <xf numFmtId="0" fontId="4" fillId="0" borderId="1" xfId="0" applyFont="1" applyBorder="1"/>
    <xf numFmtId="0" fontId="12" fillId="0" borderId="1" xfId="0" applyFont="1" applyBorder="1"/>
    <xf numFmtId="0" fontId="7" fillId="3" borderId="1" xfId="0" applyFont="1" applyFill="1" applyBorder="1"/>
    <xf numFmtId="0" fontId="13" fillId="0" borderId="0" xfId="0" applyFont="1"/>
    <xf numFmtId="0" fontId="12" fillId="0" borderId="0" xfId="1" applyFont="1"/>
    <xf numFmtId="0" fontId="14" fillId="0" borderId="0" xfId="1" applyFont="1"/>
    <xf numFmtId="0" fontId="14" fillId="0" borderId="0" xfId="0" applyFont="1"/>
    <xf numFmtId="0" fontId="12" fillId="2" borderId="1" xfId="1" applyFont="1" applyFill="1" applyBorder="1" applyAlignment="1">
      <alignment horizontal="center" vertical="center" wrapText="1"/>
    </xf>
    <xf numFmtId="0" fontId="7" fillId="0" borderId="1" xfId="1" applyFont="1" applyBorder="1" applyAlignment="1">
      <alignment horizontal="center"/>
    </xf>
    <xf numFmtId="0" fontId="7" fillId="3" borderId="1" xfId="1" applyFont="1" applyFill="1" applyBorder="1" applyAlignment="1">
      <alignment horizontal="center"/>
    </xf>
    <xf numFmtId="0" fontId="4" fillId="0" borderId="1" xfId="1" applyFont="1" applyBorder="1" applyAlignment="1">
      <alignment horizontal="center"/>
    </xf>
    <xf numFmtId="0" fontId="12" fillId="2" borderId="1" xfId="1" applyFont="1" applyFill="1" applyBorder="1" applyAlignment="1">
      <alignment horizontal="center" vertical="center"/>
    </xf>
    <xf numFmtId="0" fontId="7" fillId="2" borderId="1" xfId="1" applyFont="1" applyFill="1" applyBorder="1" applyAlignment="1">
      <alignment horizontal="left" vertical="center" wrapText="1"/>
    </xf>
    <xf numFmtId="0" fontId="13" fillId="0" borderId="0" xfId="0" applyFont="1" applyAlignment="1">
      <alignment wrapText="1"/>
    </xf>
    <xf numFmtId="0" fontId="7" fillId="0" borderId="0" xfId="0" applyFont="1" applyAlignment="1">
      <alignment vertical="center"/>
    </xf>
    <xf numFmtId="0" fontId="16" fillId="0" borderId="0" xfId="0" applyFont="1"/>
    <xf numFmtId="0" fontId="12" fillId="9" borderId="16" xfId="0" applyFont="1" applyFill="1" applyBorder="1" applyAlignment="1">
      <alignment vertical="top" wrapText="1"/>
    </xf>
    <xf numFmtId="0" fontId="15" fillId="9" borderId="17" xfId="0" applyFont="1" applyFill="1" applyBorder="1"/>
    <xf numFmtId="0" fontId="17" fillId="9" borderId="16" xfId="0" applyFont="1" applyFill="1" applyBorder="1"/>
    <xf numFmtId="0" fontId="15" fillId="9" borderId="18" xfId="0" applyFont="1" applyFill="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0" borderId="1" xfId="0" applyFont="1" applyBorder="1" applyAlignment="1">
      <alignment vertical="center" wrapText="1"/>
    </xf>
    <xf numFmtId="0" fontId="7" fillId="0" borderId="9" xfId="0" applyFont="1" applyBorder="1" applyAlignment="1">
      <alignment vertical="center" wrapText="1"/>
    </xf>
    <xf numFmtId="0" fontId="7" fillId="6" borderId="1" xfId="0" applyFont="1" applyFill="1" applyBorder="1" applyAlignment="1">
      <alignment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8" fillId="7" borderId="3" xfId="0" applyFont="1" applyFill="1" applyBorder="1" applyAlignment="1">
      <alignment vertical="center" wrapText="1"/>
    </xf>
    <xf numFmtId="0" fontId="8" fillId="7" borderId="4" xfId="0" applyFont="1" applyFill="1" applyBorder="1" applyAlignment="1">
      <alignment vertical="center" wrapText="1"/>
    </xf>
    <xf numFmtId="0" fontId="4" fillId="0" borderId="14" xfId="0" applyFont="1" applyBorder="1" applyAlignment="1">
      <alignment vertical="center" wrapText="1"/>
    </xf>
    <xf numFmtId="0" fontId="4" fillId="0" borderId="12"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4" fillId="5" borderId="1" xfId="0" applyFont="1" applyFill="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3" fillId="0" borderId="1" xfId="0" applyFont="1" applyBorder="1" applyAlignment="1">
      <alignment vertical="center" wrapText="1"/>
    </xf>
    <xf numFmtId="0" fontId="2" fillId="0" borderId="10" xfId="0" applyFont="1" applyBorder="1" applyAlignment="1">
      <alignment horizontal="center" vertical="center" wrapText="1"/>
    </xf>
    <xf numFmtId="0" fontId="19"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4" fillId="0" borderId="0" xfId="0" applyFont="1"/>
    <xf numFmtId="0" fontId="12" fillId="0" borderId="1" xfId="1" applyFont="1" applyBorder="1" applyAlignment="1">
      <alignment horizontal="center"/>
    </xf>
    <xf numFmtId="0" fontId="4" fillId="0" borderId="10" xfId="0" applyFont="1" applyBorder="1" applyAlignment="1">
      <alignment horizontal="left"/>
    </xf>
    <xf numFmtId="0" fontId="7" fillId="0" borderId="10" xfId="0" applyFont="1" applyBorder="1" applyAlignment="1">
      <alignment vertical="center"/>
    </xf>
    <xf numFmtId="0" fontId="4" fillId="0" borderId="1" xfId="0" applyFont="1" applyBorder="1" applyAlignment="1">
      <alignment horizontal="left"/>
    </xf>
    <xf numFmtId="0" fontId="7" fillId="0" borderId="1" xfId="0" applyFont="1" applyBorder="1" applyAlignment="1">
      <alignment horizontal="left" vertical="top"/>
    </xf>
    <xf numFmtId="0" fontId="20" fillId="2" borderId="1" xfId="0" applyFont="1" applyFill="1" applyBorder="1"/>
    <xf numFmtId="0" fontId="21"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1" applyFont="1" applyFill="1" applyBorder="1" applyAlignment="1">
      <alignment horizontal="center" vertical="center" wrapText="1"/>
    </xf>
    <xf numFmtId="0" fontId="21" fillId="2" borderId="1" xfId="1" applyFont="1" applyFill="1" applyBorder="1" applyAlignment="1">
      <alignment horizontal="left" vertical="center" wrapText="1"/>
    </xf>
    <xf numFmtId="0" fontId="20" fillId="2" borderId="1" xfId="1" applyFont="1" applyFill="1" applyBorder="1" applyAlignment="1">
      <alignment horizontal="center" vertical="center"/>
    </xf>
    <xf numFmtId="0" fontId="7" fillId="10" borderId="0" xfId="0" applyFont="1" applyFill="1"/>
    <xf numFmtId="0" fontId="23" fillId="0" borderId="0" xfId="0" applyFont="1"/>
    <xf numFmtId="0" fontId="24" fillId="0" borderId="0" xfId="0" applyFont="1"/>
    <xf numFmtId="0" fontId="25" fillId="0" borderId="0" xfId="0" applyFont="1"/>
    <xf numFmtId="0" fontId="5" fillId="2" borderId="1" xfId="0" applyFont="1" applyFill="1" applyBorder="1"/>
    <xf numFmtId="0" fontId="25" fillId="2" borderId="1" xfId="0" applyFont="1" applyFill="1" applyBorder="1" applyAlignment="1">
      <alignment horizontal="center" vertical="center"/>
    </xf>
    <xf numFmtId="0" fontId="24" fillId="0" borderId="1" xfId="0" applyFont="1" applyBorder="1"/>
    <xf numFmtId="0" fontId="24" fillId="3" borderId="1" xfId="0" applyFont="1" applyFill="1" applyBorder="1"/>
    <xf numFmtId="0" fontId="24" fillId="3" borderId="1" xfId="0" applyFont="1" applyFill="1" applyBorder="1" applyAlignment="1">
      <alignment horizontal="right"/>
    </xf>
    <xf numFmtId="0" fontId="24" fillId="0" borderId="1" xfId="0" applyFont="1" applyBorder="1" applyAlignment="1">
      <alignment horizontal="right"/>
    </xf>
    <xf numFmtId="3" fontId="24" fillId="3" borderId="1" xfId="0" applyNumberFormat="1" applyFont="1" applyFill="1" applyBorder="1"/>
    <xf numFmtId="0" fontId="26" fillId="0" borderId="0" xfId="0" applyFont="1"/>
    <xf numFmtId="0" fontId="27" fillId="0" borderId="0" xfId="0" applyFont="1"/>
    <xf numFmtId="0" fontId="25"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5" fillId="0" borderId="1" xfId="0" applyFont="1" applyBorder="1" applyAlignment="1">
      <alignment horizontal="center" vertical="center"/>
    </xf>
    <xf numFmtId="0" fontId="0" fillId="0" borderId="0" xfId="0" applyAlignment="1">
      <alignment horizontal="left" vertical="center" wrapText="1"/>
    </xf>
    <xf numFmtId="0" fontId="9" fillId="4" borderId="0" xfId="0" applyFont="1" applyFill="1"/>
    <xf numFmtId="0" fontId="30" fillId="4" borderId="0" xfId="0" applyFont="1" applyFill="1" applyAlignment="1">
      <alignment horizontal="center" vertical="center" wrapText="1"/>
    </xf>
    <xf numFmtId="0" fontId="30" fillId="4" borderId="1" xfId="0" applyFont="1" applyFill="1" applyBorder="1" applyAlignment="1">
      <alignment horizontal="center" vertical="center" wrapText="1"/>
    </xf>
    <xf numFmtId="0" fontId="15" fillId="0" borderId="1" xfId="0" applyFont="1" applyBorder="1"/>
    <xf numFmtId="0" fontId="22" fillId="0" borderId="1" xfId="0" applyFont="1" applyBorder="1" applyAlignment="1">
      <alignment vertical="center" wrapText="1"/>
    </xf>
    <xf numFmtId="0" fontId="15" fillId="0" borderId="1" xfId="0" applyFont="1" applyBorder="1" applyAlignment="1">
      <alignment horizontal="center" wrapText="1"/>
    </xf>
    <xf numFmtId="0" fontId="31" fillId="0" borderId="1" xfId="0" applyFont="1" applyBorder="1" applyAlignment="1">
      <alignment vertical="center" wrapText="1"/>
    </xf>
    <xf numFmtId="0" fontId="32" fillId="0" borderId="1" xfId="0" applyFont="1" applyBorder="1" applyAlignment="1">
      <alignment horizontal="left" vertical="center" wrapText="1"/>
    </xf>
    <xf numFmtId="0" fontId="0" fillId="0" borderId="1" xfId="0" applyBorder="1" applyAlignment="1">
      <alignment horizontal="left" vertical="center" wrapText="1"/>
    </xf>
    <xf numFmtId="0" fontId="33" fillId="2" borderId="1" xfId="0" applyFont="1" applyFill="1" applyBorder="1"/>
    <xf numFmtId="0" fontId="33" fillId="2" borderId="1" xfId="0" applyFont="1" applyFill="1" applyBorder="1" applyAlignment="1">
      <alignment vertical="center" wrapText="1"/>
    </xf>
    <xf numFmtId="0" fontId="0" fillId="2" borderId="1" xfId="0" applyFill="1" applyBorder="1" applyAlignment="1">
      <alignment horizontal="left" vertical="center" wrapText="1"/>
    </xf>
    <xf numFmtId="0" fontId="22"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33" fillId="2" borderId="0" xfId="0" applyFont="1" applyFill="1"/>
    <xf numFmtId="0" fontId="22" fillId="2" borderId="0" xfId="0" applyFont="1" applyFill="1" applyAlignment="1">
      <alignment vertical="center" wrapText="1"/>
    </xf>
    <xf numFmtId="0" fontId="34" fillId="2" borderId="0" xfId="0" applyFont="1" applyFill="1" applyAlignment="1">
      <alignment vertical="center" wrapText="1"/>
    </xf>
    <xf numFmtId="0" fontId="15" fillId="0" borderId="0" xfId="0" applyFont="1"/>
    <xf numFmtId="0" fontId="22" fillId="0" borderId="0" xfId="0" applyFont="1" applyAlignment="1">
      <alignment vertical="center" wrapText="1"/>
    </xf>
    <xf numFmtId="0" fontId="0" fillId="0" borderId="0" xfId="0" applyAlignment="1">
      <alignment horizontal="righ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29" fillId="0" borderId="0" xfId="0" applyFont="1" applyAlignment="1">
      <alignment horizontal="center"/>
    </xf>
    <xf numFmtId="0" fontId="0" fillId="0" borderId="0" xfId="0"/>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horizontal="left" wrapText="1"/>
    </xf>
    <xf numFmtId="0" fontId="18" fillId="8" borderId="16" xfId="0" applyFont="1" applyFill="1" applyBorder="1" applyAlignment="1">
      <alignment horizontal="left" vertical="center" wrapText="1"/>
    </xf>
    <xf numFmtId="0" fontId="0" fillId="8" borderId="17" xfId="0" applyFill="1" applyBorder="1" applyAlignment="1">
      <alignment horizontal="left" vertical="center" wrapText="1"/>
    </xf>
    <xf numFmtId="0" fontId="0" fillId="8" borderId="18" xfId="0" applyFill="1" applyBorder="1" applyAlignment="1">
      <alignment horizontal="left" vertical="center" wrapText="1"/>
    </xf>
  </cellXfs>
  <cellStyles count="2">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943161</xdr:colOff>
      <xdr:row>1</xdr:row>
      <xdr:rowOff>286310</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4773263</xdr:colOff>
      <xdr:row>1</xdr:row>
      <xdr:rowOff>297703</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3835475</xdr:colOff>
      <xdr:row>1</xdr:row>
      <xdr:rowOff>331321</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787589</xdr:colOff>
      <xdr:row>1</xdr:row>
      <xdr:rowOff>283320</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241301</xdr:colOff>
      <xdr:row>0</xdr:row>
      <xdr:rowOff>65087</xdr:rowOff>
    </xdr:from>
    <xdr:to>
      <xdr:col>0</xdr:col>
      <xdr:colOff>1104900</xdr:colOff>
      <xdr:row>3</xdr:row>
      <xdr:rowOff>171450</xdr:rowOff>
    </xdr:to>
    <xdr:pic>
      <xdr:nvPicPr>
        <xdr:cNvPr id="2" name="Picture 1">
          <a:extLst>
            <a:ext uri="{FF2B5EF4-FFF2-40B4-BE49-F238E27FC236}">
              <a16:creationId xmlns:a16="http://schemas.microsoft.com/office/drawing/2014/main" id="{BE2F577A-319C-4660-AE07-DC45F9D5E8F6}"/>
            </a:ext>
          </a:extLst>
        </xdr:cNvPr>
        <xdr:cNvPicPr>
          <a:picLocks noChangeAspect="1"/>
        </xdr:cNvPicPr>
      </xdr:nvPicPr>
      <xdr:blipFill>
        <a:blip xmlns:r="http://schemas.openxmlformats.org/officeDocument/2006/relationships" r:embed="rId1"/>
        <a:stretch>
          <a:fillRect/>
        </a:stretch>
      </xdr:blipFill>
      <xdr:spPr>
        <a:xfrm>
          <a:off x="241301" y="65087"/>
          <a:ext cx="863599" cy="677863"/>
        </a:xfrm>
        <a:prstGeom prst="rect">
          <a:avLst/>
        </a:prstGeom>
      </xdr:spPr>
    </xdr:pic>
    <xdr:clientData/>
  </xdr:twoCellAnchor>
  <xdr:twoCellAnchor editAs="oneCell">
    <xdr:from>
      <xdr:col>0</xdr:col>
      <xdr:colOff>1354139</xdr:colOff>
      <xdr:row>0</xdr:row>
      <xdr:rowOff>141288</xdr:rowOff>
    </xdr:from>
    <xdr:to>
      <xdr:col>0</xdr:col>
      <xdr:colOff>2400300</xdr:colOff>
      <xdr:row>4</xdr:row>
      <xdr:rowOff>4628</xdr:rowOff>
    </xdr:to>
    <xdr:pic>
      <xdr:nvPicPr>
        <xdr:cNvPr id="3" name="Picture 2">
          <a:extLst>
            <a:ext uri="{FF2B5EF4-FFF2-40B4-BE49-F238E27FC236}">
              <a16:creationId xmlns:a16="http://schemas.microsoft.com/office/drawing/2014/main" id="{7C7296FE-CD0B-4FCB-99B3-042FFED4A351}"/>
            </a:ext>
          </a:extLst>
        </xdr:cNvPr>
        <xdr:cNvPicPr>
          <a:picLocks noChangeAspect="1"/>
        </xdr:cNvPicPr>
      </xdr:nvPicPr>
      <xdr:blipFill>
        <a:blip xmlns:r="http://schemas.openxmlformats.org/officeDocument/2006/relationships" r:embed="rId2"/>
        <a:stretch>
          <a:fillRect/>
        </a:stretch>
      </xdr:blipFill>
      <xdr:spPr>
        <a:xfrm>
          <a:off x="1354139" y="141288"/>
          <a:ext cx="1046161" cy="625340"/>
        </a:xfrm>
        <a:prstGeom prst="rect">
          <a:avLst/>
        </a:prstGeom>
      </xdr:spPr>
    </xdr:pic>
    <xdr:clientData/>
  </xdr:twoCellAnchor>
  <xdr:twoCellAnchor editAs="oneCell">
    <xdr:from>
      <xdr:col>2</xdr:col>
      <xdr:colOff>371476</xdr:colOff>
      <xdr:row>0</xdr:row>
      <xdr:rowOff>76200</xdr:rowOff>
    </xdr:from>
    <xdr:to>
      <xdr:col>2</xdr:col>
      <xdr:colOff>1746742</xdr:colOff>
      <xdr:row>4</xdr:row>
      <xdr:rowOff>85725</xdr:rowOff>
    </xdr:to>
    <xdr:pic>
      <xdr:nvPicPr>
        <xdr:cNvPr id="4" name="Picture 3">
          <a:extLst>
            <a:ext uri="{FF2B5EF4-FFF2-40B4-BE49-F238E27FC236}">
              <a16:creationId xmlns:a16="http://schemas.microsoft.com/office/drawing/2014/main" id="{42AA7759-583B-48F1-8D77-78A8235B3635}"/>
            </a:ext>
          </a:extLst>
        </xdr:cNvPr>
        <xdr:cNvPicPr>
          <a:picLocks noChangeAspect="1"/>
        </xdr:cNvPicPr>
      </xdr:nvPicPr>
      <xdr:blipFill>
        <a:blip xmlns:r="http://schemas.openxmlformats.org/officeDocument/2006/relationships" r:embed="rId3"/>
        <a:stretch>
          <a:fillRect/>
        </a:stretch>
      </xdr:blipFill>
      <xdr:spPr>
        <a:xfrm>
          <a:off x="5705476" y="76200"/>
          <a:ext cx="1375266" cy="771525"/>
        </a:xfrm>
        <a:prstGeom prst="rect">
          <a:avLst/>
        </a:prstGeom>
      </xdr:spPr>
    </xdr:pic>
    <xdr:clientData/>
  </xdr:twoCellAnchor>
  <xdr:twoCellAnchor editAs="oneCell">
    <xdr:from>
      <xdr:col>2</xdr:col>
      <xdr:colOff>2009775</xdr:colOff>
      <xdr:row>0</xdr:row>
      <xdr:rowOff>76200</xdr:rowOff>
    </xdr:from>
    <xdr:to>
      <xdr:col>2</xdr:col>
      <xdr:colOff>2881579</xdr:colOff>
      <xdr:row>3</xdr:row>
      <xdr:rowOff>175318</xdr:rowOff>
    </xdr:to>
    <xdr:pic>
      <xdr:nvPicPr>
        <xdr:cNvPr id="6" name="Picture 5">
          <a:extLst>
            <a:ext uri="{FF2B5EF4-FFF2-40B4-BE49-F238E27FC236}">
              <a16:creationId xmlns:a16="http://schemas.microsoft.com/office/drawing/2014/main" id="{EC593009-A4EA-D101-4F9E-D304D99A4F29}"/>
            </a:ext>
          </a:extLst>
        </xdr:cNvPr>
        <xdr:cNvPicPr>
          <a:picLocks noChangeAspect="1"/>
        </xdr:cNvPicPr>
      </xdr:nvPicPr>
      <xdr:blipFill>
        <a:blip xmlns:r="http://schemas.openxmlformats.org/officeDocument/2006/relationships" r:embed="rId4"/>
        <a:stretch>
          <a:fillRect/>
        </a:stretch>
      </xdr:blipFill>
      <xdr:spPr>
        <a:xfrm>
          <a:off x="7343775" y="76200"/>
          <a:ext cx="871804" cy="6706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BN127"/>
  <sheetViews>
    <sheetView showGridLines="0" zoomScale="85" zoomScaleNormal="85" zoomScaleSheetLayoutView="55" zoomScalePageLayoutView="40" workbookViewId="0">
      <selection activeCell="A123" sqref="A123"/>
    </sheetView>
  </sheetViews>
  <sheetFormatPr defaultColWidth="8.7109375" defaultRowHeight="12.75" x14ac:dyDescent="0.2"/>
  <cols>
    <col min="1" max="1" width="8.7109375" style="2"/>
    <col min="2" max="2" width="16.140625" style="32" customWidth="1"/>
    <col min="3" max="3" width="39.85546875" style="8" customWidth="1"/>
    <col min="4" max="4" width="68.5703125" style="2" customWidth="1"/>
    <col min="5" max="5" width="76.140625" style="5" customWidth="1"/>
    <col min="6" max="16384" width="8.7109375" style="2"/>
  </cols>
  <sheetData>
    <row r="1" spans="1:66" ht="34.5" customHeight="1" x14ac:dyDescent="0.2"/>
    <row r="2" spans="1:66" ht="31.5" customHeight="1" x14ac:dyDescent="0.25">
      <c r="E2"/>
    </row>
    <row r="3" spans="1:66" ht="30" customHeight="1" x14ac:dyDescent="0.3">
      <c r="C3" s="136" t="s">
        <v>200</v>
      </c>
      <c r="D3" s="136"/>
      <c r="E3" s="136"/>
    </row>
    <row r="6" spans="1:66" s="11" customFormat="1" ht="15.75" x14ac:dyDescent="0.25">
      <c r="B6" s="12" t="s">
        <v>90</v>
      </c>
      <c r="C6" s="9" t="s">
        <v>85</v>
      </c>
      <c r="D6" s="10" t="s">
        <v>103</v>
      </c>
      <c r="E6" s="10" t="s">
        <v>104</v>
      </c>
    </row>
    <row r="7" spans="1:66" x14ac:dyDescent="0.2">
      <c r="B7" s="31"/>
      <c r="C7" s="85"/>
      <c r="D7" s="86" t="s">
        <v>201</v>
      </c>
      <c r="E7" s="86" t="s">
        <v>201</v>
      </c>
    </row>
    <row r="8" spans="1:66" x14ac:dyDescent="0.2">
      <c r="B8" s="76"/>
      <c r="C8" s="83" t="s">
        <v>0</v>
      </c>
      <c r="D8" s="84" t="s">
        <v>114</v>
      </c>
      <c r="E8" s="84" t="s">
        <v>114</v>
      </c>
    </row>
    <row r="9" spans="1:66" s="16" customFormat="1" x14ac:dyDescent="0.2">
      <c r="A9" s="2"/>
      <c r="B9" s="29"/>
      <c r="C9" s="13" t="s">
        <v>86</v>
      </c>
      <c r="D9" s="14"/>
      <c r="E9" s="1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row r="10" spans="1:66" ht="51" x14ac:dyDescent="0.2">
      <c r="B10" s="137" t="s">
        <v>1</v>
      </c>
      <c r="C10" s="17" t="s">
        <v>2</v>
      </c>
      <c r="D10" s="68"/>
      <c r="E10" s="69" t="s">
        <v>202</v>
      </c>
    </row>
    <row r="11" spans="1:66" x14ac:dyDescent="0.2">
      <c r="B11" s="138"/>
      <c r="C11" s="18"/>
      <c r="D11" s="59"/>
      <c r="E11" s="70"/>
    </row>
    <row r="12" spans="1:66" ht="51" x14ac:dyDescent="0.2">
      <c r="B12" s="138"/>
      <c r="C12" s="18" t="s">
        <v>3</v>
      </c>
      <c r="D12" s="59">
        <v>1</v>
      </c>
      <c r="E12" s="70">
        <v>3</v>
      </c>
    </row>
    <row r="13" spans="1:66" ht="38.25" x14ac:dyDescent="0.2">
      <c r="B13" s="139"/>
      <c r="C13" s="18" t="s">
        <v>4</v>
      </c>
      <c r="D13" s="59" t="s">
        <v>115</v>
      </c>
      <c r="E13" s="70" t="s">
        <v>116</v>
      </c>
    </row>
    <row r="14" spans="1:66" x14ac:dyDescent="0.2">
      <c r="B14" s="30"/>
      <c r="C14" s="7"/>
      <c r="D14" s="71"/>
      <c r="E14" s="60"/>
    </row>
    <row r="15" spans="1:66" ht="24.95" customHeight="1" x14ac:dyDescent="0.2">
      <c r="B15" s="137" t="s">
        <v>87</v>
      </c>
      <c r="C15" s="17" t="s">
        <v>5</v>
      </c>
      <c r="D15" s="68"/>
      <c r="E15" s="69" t="s">
        <v>203</v>
      </c>
    </row>
    <row r="16" spans="1:66" x14ac:dyDescent="0.2">
      <c r="B16" s="138"/>
      <c r="C16" s="18" t="s">
        <v>88</v>
      </c>
      <c r="D16" s="59"/>
      <c r="E16" s="70" t="s">
        <v>107</v>
      </c>
    </row>
    <row r="17" spans="1:66" ht="114.75" x14ac:dyDescent="0.2">
      <c r="B17" s="140"/>
      <c r="C17" s="18" t="s">
        <v>89</v>
      </c>
      <c r="D17" s="59"/>
      <c r="E17" s="70" t="s">
        <v>117</v>
      </c>
    </row>
    <row r="18" spans="1:66" ht="51" x14ac:dyDescent="0.2">
      <c r="B18" s="141" t="s">
        <v>6</v>
      </c>
      <c r="C18" s="19" t="s">
        <v>2</v>
      </c>
      <c r="D18" s="61"/>
      <c r="E18" s="72" t="s">
        <v>204</v>
      </c>
    </row>
    <row r="19" spans="1:66" ht="51" x14ac:dyDescent="0.2">
      <c r="B19" s="138"/>
      <c r="C19" s="20" t="s">
        <v>3</v>
      </c>
      <c r="D19" s="67">
        <v>1</v>
      </c>
      <c r="E19" s="73">
        <v>3</v>
      </c>
    </row>
    <row r="20" spans="1:66" ht="76.5" x14ac:dyDescent="0.2">
      <c r="B20" s="139"/>
      <c r="C20" s="21" t="s">
        <v>7</v>
      </c>
      <c r="D20" s="27" t="s">
        <v>118</v>
      </c>
      <c r="E20" s="74" t="s">
        <v>119</v>
      </c>
    </row>
    <row r="21" spans="1:66" x14ac:dyDescent="0.2">
      <c r="B21" s="30"/>
      <c r="C21" s="7"/>
      <c r="D21" s="71"/>
      <c r="E21" s="60"/>
    </row>
    <row r="22" spans="1:66" ht="63.75" x14ac:dyDescent="0.2">
      <c r="B22" s="1" t="s">
        <v>91</v>
      </c>
      <c r="C22" s="1" t="s">
        <v>92</v>
      </c>
      <c r="D22" s="75"/>
      <c r="E22" s="62" t="s">
        <v>120</v>
      </c>
    </row>
    <row r="23" spans="1:66" s="16" customFormat="1" x14ac:dyDescent="0.2">
      <c r="A23" s="2"/>
      <c r="B23" s="29"/>
      <c r="C23" s="13" t="s">
        <v>93</v>
      </c>
      <c r="D23" s="63"/>
      <c r="E23" s="64"/>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row>
    <row r="24" spans="1:66" ht="114.75" x14ac:dyDescent="0.2">
      <c r="B24" s="137" t="s">
        <v>8</v>
      </c>
      <c r="C24" s="22" t="s">
        <v>2</v>
      </c>
      <c r="D24" s="65"/>
      <c r="E24" s="23" t="s">
        <v>205</v>
      </c>
    </row>
    <row r="25" spans="1:66" ht="51" x14ac:dyDescent="0.2">
      <c r="B25" s="138"/>
      <c r="C25" s="24" t="s">
        <v>3</v>
      </c>
      <c r="D25" s="66">
        <v>3</v>
      </c>
      <c r="E25" s="67">
        <v>3</v>
      </c>
    </row>
    <row r="26" spans="1:66" ht="63.75" x14ac:dyDescent="0.2">
      <c r="B26" s="139"/>
      <c r="C26" s="25" t="s">
        <v>9</v>
      </c>
      <c r="D26" s="26" t="s">
        <v>121</v>
      </c>
      <c r="E26" s="27" t="s">
        <v>122</v>
      </c>
    </row>
    <row r="27" spans="1:66" x14ac:dyDescent="0.2">
      <c r="B27" s="30"/>
      <c r="C27" s="7"/>
      <c r="D27" s="71"/>
      <c r="E27" s="60"/>
    </row>
    <row r="28" spans="1:66" ht="102" x14ac:dyDescent="0.2">
      <c r="B28" s="137" t="s">
        <v>10</v>
      </c>
      <c r="C28" s="22" t="s">
        <v>2</v>
      </c>
      <c r="D28" s="65"/>
      <c r="E28" s="23" t="s">
        <v>206</v>
      </c>
    </row>
    <row r="29" spans="1:66" ht="51" x14ac:dyDescent="0.2">
      <c r="B29" s="138"/>
      <c r="C29" s="24" t="s">
        <v>3</v>
      </c>
      <c r="D29" s="66">
        <v>3</v>
      </c>
      <c r="E29" s="67">
        <v>2</v>
      </c>
    </row>
    <row r="30" spans="1:66" ht="178.5" x14ac:dyDescent="0.2">
      <c r="B30" s="139"/>
      <c r="C30" s="25" t="s">
        <v>11</v>
      </c>
      <c r="D30" s="26" t="s">
        <v>123</v>
      </c>
      <c r="E30" s="27" t="s">
        <v>124</v>
      </c>
    </row>
    <row r="31" spans="1:66" x14ac:dyDescent="0.2">
      <c r="B31" s="30"/>
      <c r="C31" s="7"/>
      <c r="D31" s="71"/>
      <c r="E31" s="60"/>
    </row>
    <row r="32" spans="1:66" ht="38.25" x14ac:dyDescent="0.2">
      <c r="B32" s="137" t="s">
        <v>12</v>
      </c>
      <c r="C32" s="22" t="s">
        <v>2</v>
      </c>
      <c r="D32" s="65"/>
      <c r="E32" s="23" t="s">
        <v>207</v>
      </c>
    </row>
    <row r="33" spans="2:5" ht="51" x14ac:dyDescent="0.2">
      <c r="B33" s="138"/>
      <c r="C33" s="24" t="s">
        <v>3</v>
      </c>
      <c r="D33" s="66">
        <v>3</v>
      </c>
      <c r="E33" s="67">
        <v>3</v>
      </c>
    </row>
    <row r="34" spans="2:5" ht="127.5" x14ac:dyDescent="0.2">
      <c r="B34" s="139"/>
      <c r="C34" s="25" t="s">
        <v>13</v>
      </c>
      <c r="D34" s="26" t="s">
        <v>125</v>
      </c>
      <c r="E34" s="27" t="s">
        <v>126</v>
      </c>
    </row>
    <row r="35" spans="2:5" x14ac:dyDescent="0.2">
      <c r="B35" s="30"/>
      <c r="C35" s="7"/>
      <c r="D35" s="71"/>
      <c r="E35" s="60"/>
    </row>
    <row r="36" spans="2:5" ht="63.75" x14ac:dyDescent="0.2">
      <c r="B36" s="137" t="s">
        <v>14</v>
      </c>
      <c r="C36" s="22" t="s">
        <v>2</v>
      </c>
      <c r="D36" s="65"/>
      <c r="E36" s="23" t="s">
        <v>208</v>
      </c>
    </row>
    <row r="37" spans="2:5" ht="51" x14ac:dyDescent="0.2">
      <c r="B37" s="138"/>
      <c r="C37" s="24" t="s">
        <v>3</v>
      </c>
      <c r="D37" s="66">
        <v>1</v>
      </c>
      <c r="E37" s="67">
        <v>3</v>
      </c>
    </row>
    <row r="38" spans="2:5" ht="127.5" x14ac:dyDescent="0.2">
      <c r="B38" s="139"/>
      <c r="C38" s="25" t="s">
        <v>15</v>
      </c>
      <c r="D38" s="26" t="s">
        <v>127</v>
      </c>
      <c r="E38" s="27" t="s">
        <v>128</v>
      </c>
    </row>
    <row r="39" spans="2:5" x14ac:dyDescent="0.2">
      <c r="B39" s="30"/>
      <c r="C39" s="7"/>
      <c r="D39" s="71"/>
      <c r="E39" s="60"/>
    </row>
    <row r="40" spans="2:5" ht="89.25" x14ac:dyDescent="0.2">
      <c r="B40" s="137" t="s">
        <v>16</v>
      </c>
      <c r="C40" s="22" t="s">
        <v>2</v>
      </c>
      <c r="D40" s="65"/>
      <c r="E40" s="65" t="s">
        <v>209</v>
      </c>
    </row>
    <row r="41" spans="2:5" ht="51" x14ac:dyDescent="0.2">
      <c r="B41" s="138"/>
      <c r="C41" s="24" t="s">
        <v>3</v>
      </c>
      <c r="D41" s="66">
        <v>2</v>
      </c>
      <c r="E41" s="67">
        <v>2</v>
      </c>
    </row>
    <row r="42" spans="2:5" ht="165.75" x14ac:dyDescent="0.2">
      <c r="B42" s="139"/>
      <c r="C42" s="25" t="s">
        <v>17</v>
      </c>
      <c r="D42" s="26" t="s">
        <v>129</v>
      </c>
      <c r="E42" s="27" t="s">
        <v>130</v>
      </c>
    </row>
    <row r="43" spans="2:5" x14ac:dyDescent="0.2">
      <c r="B43" s="30"/>
      <c r="C43" s="7"/>
      <c r="D43" s="71"/>
      <c r="E43" s="60"/>
    </row>
    <row r="44" spans="2:5" ht="38.25" x14ac:dyDescent="0.2">
      <c r="B44" s="137" t="s">
        <v>18</v>
      </c>
      <c r="C44" s="22" t="s">
        <v>2</v>
      </c>
      <c r="D44" s="65"/>
      <c r="E44" s="65" t="s">
        <v>210</v>
      </c>
    </row>
    <row r="45" spans="2:5" ht="51" x14ac:dyDescent="0.2">
      <c r="B45" s="138"/>
      <c r="C45" s="24" t="s">
        <v>3</v>
      </c>
      <c r="D45" s="66">
        <v>2</v>
      </c>
      <c r="E45" s="67">
        <v>1</v>
      </c>
    </row>
    <row r="46" spans="2:5" ht="89.25" x14ac:dyDescent="0.2">
      <c r="B46" s="139"/>
      <c r="C46" s="25" t="s">
        <v>19</v>
      </c>
      <c r="D46" s="26" t="s">
        <v>131</v>
      </c>
      <c r="E46" s="27" t="s">
        <v>132</v>
      </c>
    </row>
    <row r="47" spans="2:5" x14ac:dyDescent="0.2">
      <c r="B47" s="30"/>
      <c r="C47" s="7"/>
      <c r="D47" s="71"/>
      <c r="E47" s="60"/>
    </row>
    <row r="48" spans="2:5" ht="25.5" x14ac:dyDescent="0.2">
      <c r="B48" s="137" t="s">
        <v>20</v>
      </c>
      <c r="C48" s="22" t="s">
        <v>2</v>
      </c>
      <c r="D48" s="65"/>
      <c r="E48" s="65" t="s">
        <v>211</v>
      </c>
    </row>
    <row r="49" spans="1:66" ht="51" x14ac:dyDescent="0.2">
      <c r="B49" s="138"/>
      <c r="C49" s="24" t="s">
        <v>3</v>
      </c>
      <c r="D49" s="66">
        <v>1</v>
      </c>
      <c r="E49" s="67">
        <v>1</v>
      </c>
    </row>
    <row r="50" spans="1:66" ht="102" x14ac:dyDescent="0.2">
      <c r="B50" s="139"/>
      <c r="C50" s="25" t="s">
        <v>21</v>
      </c>
      <c r="D50" s="26" t="s">
        <v>133</v>
      </c>
      <c r="E50" s="27" t="s">
        <v>134</v>
      </c>
    </row>
    <row r="51" spans="1:66" x14ac:dyDescent="0.2">
      <c r="B51" s="30"/>
      <c r="C51" s="7"/>
      <c r="D51" s="71"/>
      <c r="E51" s="60"/>
    </row>
    <row r="52" spans="1:66" ht="38.25" x14ac:dyDescent="0.2">
      <c r="B52" s="137" t="s">
        <v>22</v>
      </c>
      <c r="C52" s="22" t="s">
        <v>2</v>
      </c>
      <c r="D52" s="65"/>
      <c r="E52" s="65" t="s">
        <v>212</v>
      </c>
    </row>
    <row r="53" spans="1:66" ht="51" x14ac:dyDescent="0.2">
      <c r="B53" s="138"/>
      <c r="C53" s="24" t="s">
        <v>3</v>
      </c>
      <c r="D53" s="66"/>
      <c r="E53" s="67">
        <v>1</v>
      </c>
    </row>
    <row r="54" spans="1:66" ht="51" x14ac:dyDescent="0.2">
      <c r="B54" s="139"/>
      <c r="C54" s="25" t="s">
        <v>23</v>
      </c>
      <c r="D54" s="26" t="s">
        <v>135</v>
      </c>
      <c r="E54" s="27" t="s">
        <v>136</v>
      </c>
    </row>
    <row r="55" spans="1:66" x14ac:dyDescent="0.2">
      <c r="B55" s="30"/>
      <c r="C55" s="7"/>
      <c r="D55" s="71"/>
      <c r="E55" s="60"/>
    </row>
    <row r="56" spans="1:66" ht="38.25" x14ac:dyDescent="0.2">
      <c r="B56" s="137" t="s">
        <v>24</v>
      </c>
      <c r="C56" s="22" t="s">
        <v>2</v>
      </c>
      <c r="D56" s="65"/>
      <c r="E56" s="65" t="s">
        <v>213</v>
      </c>
    </row>
    <row r="57" spans="1:66" ht="51" x14ac:dyDescent="0.2">
      <c r="B57" s="138"/>
      <c r="C57" s="24" t="s">
        <v>3</v>
      </c>
      <c r="D57" s="66">
        <v>3</v>
      </c>
      <c r="E57" s="67">
        <v>3</v>
      </c>
    </row>
    <row r="58" spans="1:66" ht="89.25" x14ac:dyDescent="0.2">
      <c r="B58" s="139"/>
      <c r="C58" s="25" t="s">
        <v>25</v>
      </c>
      <c r="D58" s="26" t="s">
        <v>137</v>
      </c>
      <c r="E58" s="27" t="s">
        <v>138</v>
      </c>
    </row>
    <row r="59" spans="1:66" x14ac:dyDescent="0.2">
      <c r="B59" s="30"/>
      <c r="C59" s="7"/>
      <c r="D59" s="71"/>
      <c r="E59" s="60"/>
    </row>
    <row r="60" spans="1:66" s="16" customFormat="1" x14ac:dyDescent="0.2">
      <c r="A60" s="2"/>
      <c r="B60" s="29"/>
      <c r="C60" s="13" t="s">
        <v>94</v>
      </c>
      <c r="D60" s="63"/>
      <c r="E60" s="64"/>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row>
    <row r="61" spans="1:66" ht="204" x14ac:dyDescent="0.2">
      <c r="B61" s="137" t="s">
        <v>26</v>
      </c>
      <c r="C61" s="22" t="s">
        <v>2</v>
      </c>
      <c r="D61" s="65" t="s">
        <v>139</v>
      </c>
      <c r="E61" s="65" t="s">
        <v>214</v>
      </c>
    </row>
    <row r="62" spans="1:66" ht="51" x14ac:dyDescent="0.2">
      <c r="B62" s="138"/>
      <c r="C62" s="24" t="s">
        <v>3</v>
      </c>
      <c r="D62" s="66">
        <v>1</v>
      </c>
      <c r="E62" s="67">
        <v>0</v>
      </c>
    </row>
    <row r="63" spans="1:66" ht="38.25" x14ac:dyDescent="0.2">
      <c r="B63" s="139"/>
      <c r="C63" s="25" t="s">
        <v>27</v>
      </c>
      <c r="D63" s="26" t="s">
        <v>140</v>
      </c>
      <c r="E63" s="27" t="s">
        <v>141</v>
      </c>
    </row>
    <row r="64" spans="1:66" x14ac:dyDescent="0.2">
      <c r="B64" s="30"/>
      <c r="C64" s="7"/>
      <c r="D64" s="71"/>
      <c r="E64" s="60"/>
    </row>
    <row r="65" spans="2:5" ht="38.25" x14ac:dyDescent="0.2">
      <c r="B65" s="137" t="s">
        <v>28</v>
      </c>
      <c r="C65" s="22" t="s">
        <v>2</v>
      </c>
      <c r="D65" s="65"/>
      <c r="E65" s="65" t="s">
        <v>215</v>
      </c>
    </row>
    <row r="66" spans="2:5" ht="51" x14ac:dyDescent="0.2">
      <c r="B66" s="138"/>
      <c r="C66" s="24" t="s">
        <v>3</v>
      </c>
      <c r="D66" s="66">
        <v>0</v>
      </c>
      <c r="E66" s="67">
        <v>0</v>
      </c>
    </row>
    <row r="67" spans="2:5" ht="38.25" x14ac:dyDescent="0.2">
      <c r="B67" s="139"/>
      <c r="C67" s="25" t="s">
        <v>29</v>
      </c>
      <c r="D67" s="26" t="s">
        <v>142</v>
      </c>
      <c r="E67" s="27" t="s">
        <v>143</v>
      </c>
    </row>
    <row r="68" spans="2:5" x14ac:dyDescent="0.2">
      <c r="B68" s="30"/>
      <c r="C68" s="7"/>
      <c r="D68" s="71"/>
      <c r="E68" s="60"/>
    </row>
    <row r="69" spans="2:5" ht="63.75" x14ac:dyDescent="0.2">
      <c r="B69" s="137" t="s">
        <v>30</v>
      </c>
      <c r="C69" s="22" t="s">
        <v>2</v>
      </c>
      <c r="D69" s="65"/>
      <c r="E69" s="65" t="s">
        <v>216</v>
      </c>
    </row>
    <row r="70" spans="2:5" ht="51" x14ac:dyDescent="0.2">
      <c r="B70" s="138"/>
      <c r="C70" s="24" t="s">
        <v>3</v>
      </c>
      <c r="D70" s="66">
        <v>2</v>
      </c>
      <c r="E70" s="67">
        <v>2</v>
      </c>
    </row>
    <row r="71" spans="2:5" ht="114.75" x14ac:dyDescent="0.2">
      <c r="B71" s="139"/>
      <c r="C71" s="25" t="s">
        <v>31</v>
      </c>
      <c r="D71" s="26" t="s">
        <v>144</v>
      </c>
      <c r="E71" s="27" t="s">
        <v>145</v>
      </c>
    </row>
    <row r="72" spans="2:5" x14ac:dyDescent="0.2">
      <c r="B72" s="30"/>
      <c r="C72" s="7"/>
      <c r="D72" s="71"/>
      <c r="E72" s="60"/>
    </row>
    <row r="73" spans="2:5" ht="25.5" x14ac:dyDescent="0.2">
      <c r="B73" s="137" t="s">
        <v>32</v>
      </c>
      <c r="C73" s="22" t="s">
        <v>2</v>
      </c>
      <c r="D73" s="65"/>
      <c r="E73" s="65" t="s">
        <v>217</v>
      </c>
    </row>
    <row r="74" spans="2:5" ht="51" x14ac:dyDescent="0.2">
      <c r="B74" s="138"/>
      <c r="C74" s="24" t="s">
        <v>3</v>
      </c>
      <c r="D74" s="66">
        <v>1</v>
      </c>
      <c r="E74" s="67">
        <v>1</v>
      </c>
    </row>
    <row r="75" spans="2:5" ht="63.75" x14ac:dyDescent="0.2">
      <c r="B75" s="139"/>
      <c r="C75" s="25" t="s">
        <v>33</v>
      </c>
      <c r="D75" s="26" t="s">
        <v>146</v>
      </c>
      <c r="E75" s="27" t="s">
        <v>147</v>
      </c>
    </row>
    <row r="76" spans="2:5" x14ac:dyDescent="0.2">
      <c r="B76" s="30"/>
      <c r="C76" s="7"/>
      <c r="D76" s="71"/>
      <c r="E76" s="60"/>
    </row>
    <row r="77" spans="2:5" ht="25.5" x14ac:dyDescent="0.2">
      <c r="B77" s="134" t="s">
        <v>34</v>
      </c>
      <c r="C77" s="22" t="s">
        <v>2</v>
      </c>
      <c r="D77" s="65"/>
      <c r="E77" s="23" t="s">
        <v>218</v>
      </c>
    </row>
    <row r="78" spans="2:5" ht="51" x14ac:dyDescent="0.2">
      <c r="B78" s="135"/>
      <c r="C78" s="24" t="s">
        <v>3</v>
      </c>
      <c r="D78" s="66">
        <v>1</v>
      </c>
      <c r="E78" s="67">
        <v>0</v>
      </c>
    </row>
    <row r="79" spans="2:5" ht="51" x14ac:dyDescent="0.2">
      <c r="B79" s="135"/>
      <c r="C79" s="28" t="s">
        <v>35</v>
      </c>
      <c r="D79" s="66"/>
      <c r="E79" s="67" t="s">
        <v>219</v>
      </c>
    </row>
    <row r="80" spans="2:5" ht="102" x14ac:dyDescent="0.2">
      <c r="B80" s="142"/>
      <c r="C80" s="25" t="s">
        <v>36</v>
      </c>
      <c r="D80" s="26" t="s">
        <v>148</v>
      </c>
      <c r="E80" s="27" t="s">
        <v>149</v>
      </c>
    </row>
    <row r="81" spans="1:66" x14ac:dyDescent="0.2">
      <c r="B81" s="30"/>
      <c r="C81" s="7"/>
      <c r="D81" s="71"/>
      <c r="E81" s="60"/>
    </row>
    <row r="82" spans="1:66" ht="63.75" x14ac:dyDescent="0.2">
      <c r="B82" s="137" t="s">
        <v>37</v>
      </c>
      <c r="C82" s="22" t="s">
        <v>38</v>
      </c>
      <c r="D82" s="65"/>
      <c r="E82" s="65" t="s">
        <v>220</v>
      </c>
    </row>
    <row r="83" spans="1:66" ht="76.5" x14ac:dyDescent="0.2">
      <c r="B83" s="138"/>
      <c r="C83" s="24" t="s">
        <v>39</v>
      </c>
      <c r="D83" s="66">
        <v>3</v>
      </c>
      <c r="E83" s="67">
        <v>3</v>
      </c>
    </row>
    <row r="84" spans="1:66" ht="25.5" x14ac:dyDescent="0.2">
      <c r="B84" s="139"/>
      <c r="C84" s="25" t="s">
        <v>2</v>
      </c>
      <c r="D84" s="26"/>
      <c r="E84" s="27"/>
    </row>
    <row r="85" spans="1:66" s="16" customFormat="1" x14ac:dyDescent="0.2">
      <c r="A85" s="2"/>
      <c r="B85" s="29"/>
      <c r="C85" s="13" t="s">
        <v>95</v>
      </c>
      <c r="D85" s="63"/>
      <c r="E85" s="64"/>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row>
    <row r="86" spans="1:66" ht="51" x14ac:dyDescent="0.2">
      <c r="B86" s="134" t="s">
        <v>40</v>
      </c>
      <c r="C86" s="22" t="s">
        <v>2</v>
      </c>
      <c r="D86" s="65"/>
      <c r="E86" s="23" t="s">
        <v>221</v>
      </c>
    </row>
    <row r="87" spans="1:66" ht="51" x14ac:dyDescent="0.2">
      <c r="B87" s="135"/>
      <c r="C87" s="24" t="s">
        <v>3</v>
      </c>
      <c r="D87" s="66">
        <v>2</v>
      </c>
      <c r="E87" s="67">
        <v>1</v>
      </c>
    </row>
    <row r="88" spans="1:66" ht="153" x14ac:dyDescent="0.2">
      <c r="B88" s="135"/>
      <c r="C88" s="28" t="s">
        <v>41</v>
      </c>
      <c r="D88" s="66" t="s">
        <v>150</v>
      </c>
      <c r="E88" s="67" t="s">
        <v>151</v>
      </c>
    </row>
    <row r="89" spans="1:66" x14ac:dyDescent="0.2">
      <c r="B89" s="30"/>
      <c r="C89" s="7"/>
      <c r="D89" s="71"/>
      <c r="E89" s="60"/>
    </row>
    <row r="90" spans="1:66" ht="38.25" x14ac:dyDescent="0.2">
      <c r="B90" s="134" t="s">
        <v>42</v>
      </c>
      <c r="C90" s="22" t="s">
        <v>2</v>
      </c>
      <c r="D90" s="65"/>
      <c r="E90" s="23" t="s">
        <v>222</v>
      </c>
    </row>
    <row r="91" spans="1:66" ht="51" x14ac:dyDescent="0.2">
      <c r="B91" s="135"/>
      <c r="C91" s="24" t="s">
        <v>3</v>
      </c>
      <c r="D91" s="66">
        <v>0</v>
      </c>
      <c r="E91" s="67">
        <v>1</v>
      </c>
    </row>
    <row r="92" spans="1:66" ht="38.25" x14ac:dyDescent="0.2">
      <c r="B92" s="135"/>
      <c r="C92" s="28" t="s">
        <v>43</v>
      </c>
      <c r="D92" s="66" t="s">
        <v>152</v>
      </c>
      <c r="E92" s="67" t="s">
        <v>153</v>
      </c>
    </row>
    <row r="93" spans="1:66" x14ac:dyDescent="0.2">
      <c r="B93" s="30"/>
      <c r="C93" s="7"/>
      <c r="D93" s="71"/>
      <c r="E93" s="60"/>
    </row>
    <row r="94" spans="1:66" ht="38.25" x14ac:dyDescent="0.2">
      <c r="B94" s="134" t="s">
        <v>44</v>
      </c>
      <c r="C94" s="22" t="s">
        <v>2</v>
      </c>
      <c r="D94" s="65"/>
      <c r="E94" s="23" t="s">
        <v>223</v>
      </c>
    </row>
    <row r="95" spans="1:66" ht="51" x14ac:dyDescent="0.2">
      <c r="B95" s="135"/>
      <c r="C95" s="24" t="s">
        <v>3</v>
      </c>
      <c r="D95" s="66">
        <v>1</v>
      </c>
      <c r="E95" s="67">
        <v>1</v>
      </c>
    </row>
    <row r="96" spans="1:66" ht="127.5" x14ac:dyDescent="0.2">
      <c r="B96" s="135"/>
      <c r="C96" s="28" t="s">
        <v>45</v>
      </c>
      <c r="D96" s="66" t="s">
        <v>154</v>
      </c>
      <c r="E96" s="67" t="s">
        <v>155</v>
      </c>
    </row>
    <row r="97" spans="1:66" x14ac:dyDescent="0.2">
      <c r="B97" s="30"/>
      <c r="C97" s="7"/>
      <c r="D97" s="71"/>
      <c r="E97" s="60"/>
    </row>
    <row r="98" spans="1:66" ht="76.5" x14ac:dyDescent="0.2">
      <c r="B98" s="134" t="s">
        <v>96</v>
      </c>
      <c r="C98" s="22" t="s">
        <v>35</v>
      </c>
      <c r="D98" s="65"/>
      <c r="E98" s="23" t="s">
        <v>224</v>
      </c>
    </row>
    <row r="99" spans="1:66" ht="51" x14ac:dyDescent="0.2">
      <c r="B99" s="135" t="s">
        <v>46</v>
      </c>
      <c r="C99" s="24" t="s">
        <v>3</v>
      </c>
      <c r="D99" s="66">
        <v>0</v>
      </c>
      <c r="E99" s="67">
        <v>1</v>
      </c>
    </row>
    <row r="100" spans="1:66" ht="38.25" x14ac:dyDescent="0.2">
      <c r="B100" s="135"/>
      <c r="C100" s="28" t="s">
        <v>47</v>
      </c>
      <c r="D100" s="66" t="s">
        <v>156</v>
      </c>
      <c r="E100" s="67" t="s">
        <v>157</v>
      </c>
    </row>
    <row r="101" spans="1:66" x14ac:dyDescent="0.2">
      <c r="B101" s="30"/>
      <c r="C101" s="7"/>
      <c r="D101" s="71"/>
      <c r="E101" s="60"/>
    </row>
    <row r="102" spans="1:66" ht="25.5" x14ac:dyDescent="0.2">
      <c r="B102" s="31" t="s">
        <v>46</v>
      </c>
      <c r="C102" s="6" t="s">
        <v>2</v>
      </c>
      <c r="D102" s="58"/>
      <c r="E102" s="62"/>
    </row>
    <row r="103" spans="1:66" s="16" customFormat="1" x14ac:dyDescent="0.2">
      <c r="A103" s="2"/>
      <c r="B103" s="29"/>
      <c r="C103" s="13" t="s">
        <v>97</v>
      </c>
      <c r="D103" s="63"/>
      <c r="E103" s="64"/>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row>
    <row r="104" spans="1:66" ht="76.5" x14ac:dyDescent="0.2">
      <c r="B104" s="134" t="s">
        <v>48</v>
      </c>
      <c r="C104" s="22" t="s">
        <v>2</v>
      </c>
      <c r="D104" s="65"/>
      <c r="E104" s="23" t="s">
        <v>225</v>
      </c>
    </row>
    <row r="105" spans="1:66" ht="51" x14ac:dyDescent="0.2">
      <c r="B105" s="135"/>
      <c r="C105" s="24" t="s">
        <v>3</v>
      </c>
      <c r="D105" s="66">
        <v>3</v>
      </c>
      <c r="E105" s="67">
        <v>3</v>
      </c>
    </row>
    <row r="106" spans="1:66" ht="51" x14ac:dyDescent="0.2">
      <c r="B106" s="135"/>
      <c r="C106" s="28" t="s">
        <v>49</v>
      </c>
      <c r="D106" s="66" t="s">
        <v>158</v>
      </c>
      <c r="E106" s="67" t="s">
        <v>159</v>
      </c>
    </row>
    <row r="107" spans="1:66" x14ac:dyDescent="0.2">
      <c r="B107" s="30"/>
      <c r="C107" s="7"/>
      <c r="D107" s="71"/>
      <c r="E107" s="60"/>
    </row>
    <row r="108" spans="1:66" ht="38.25" x14ac:dyDescent="0.2">
      <c r="B108" s="134" t="s">
        <v>50</v>
      </c>
      <c r="C108" s="22" t="s">
        <v>2</v>
      </c>
      <c r="D108" s="65"/>
      <c r="E108" s="23" t="s">
        <v>226</v>
      </c>
    </row>
    <row r="109" spans="1:66" ht="51" x14ac:dyDescent="0.2">
      <c r="B109" s="135"/>
      <c r="C109" s="24" t="s">
        <v>3</v>
      </c>
      <c r="D109" s="66">
        <v>2</v>
      </c>
      <c r="E109" s="67">
        <v>1</v>
      </c>
    </row>
    <row r="110" spans="1:66" ht="127.5" x14ac:dyDescent="0.2">
      <c r="B110" s="135"/>
      <c r="C110" s="28" t="s">
        <v>51</v>
      </c>
      <c r="D110" s="66" t="s">
        <v>160</v>
      </c>
      <c r="E110" s="67" t="s">
        <v>161</v>
      </c>
    </row>
    <row r="111" spans="1:66" x14ac:dyDescent="0.2">
      <c r="B111" s="30"/>
      <c r="C111" s="7"/>
      <c r="D111" s="71"/>
      <c r="E111" s="60"/>
    </row>
    <row r="112" spans="1:66" ht="51" x14ac:dyDescent="0.2">
      <c r="B112" s="134" t="s">
        <v>52</v>
      </c>
      <c r="C112" s="22" t="s">
        <v>2</v>
      </c>
      <c r="D112" s="65"/>
      <c r="E112" s="23" t="s">
        <v>227</v>
      </c>
    </row>
    <row r="113" spans="2:5" ht="51" x14ac:dyDescent="0.2">
      <c r="B113" s="135"/>
      <c r="C113" s="24" t="s">
        <v>3</v>
      </c>
      <c r="D113" s="66">
        <v>0</v>
      </c>
      <c r="E113" s="67">
        <v>1</v>
      </c>
    </row>
    <row r="114" spans="2:5" ht="242.25" x14ac:dyDescent="0.2">
      <c r="B114" s="135"/>
      <c r="C114" s="28" t="s">
        <v>53</v>
      </c>
      <c r="D114" s="66" t="s">
        <v>162</v>
      </c>
      <c r="E114" s="67" t="s">
        <v>163</v>
      </c>
    </row>
    <row r="115" spans="2:5" x14ac:dyDescent="0.2">
      <c r="B115" s="30"/>
      <c r="C115" s="7"/>
      <c r="D115" s="71"/>
      <c r="E115" s="60"/>
    </row>
    <row r="116" spans="2:5" ht="114.75" x14ac:dyDescent="0.2">
      <c r="B116" s="134" t="s">
        <v>54</v>
      </c>
      <c r="C116" s="22" t="s">
        <v>2</v>
      </c>
      <c r="D116" s="65"/>
      <c r="E116" s="23" t="s">
        <v>228</v>
      </c>
    </row>
    <row r="117" spans="2:5" ht="51" x14ac:dyDescent="0.2">
      <c r="B117" s="135"/>
      <c r="C117" s="24" t="s">
        <v>3</v>
      </c>
      <c r="D117" s="66">
        <v>2</v>
      </c>
      <c r="E117" s="67">
        <v>2</v>
      </c>
    </row>
    <row r="118" spans="2:5" ht="191.25" x14ac:dyDescent="0.2">
      <c r="B118" s="135"/>
      <c r="C118" s="28" t="s">
        <v>55</v>
      </c>
      <c r="D118" s="66" t="s">
        <v>164</v>
      </c>
      <c r="E118" s="67" t="s">
        <v>165</v>
      </c>
    </row>
    <row r="119" spans="2:5" x14ac:dyDescent="0.2">
      <c r="B119" s="30"/>
      <c r="C119" s="7"/>
      <c r="D119" s="71"/>
      <c r="E119" s="60"/>
    </row>
    <row r="120" spans="2:5" ht="140.25" x14ac:dyDescent="0.2">
      <c r="B120" s="134" t="s">
        <v>56</v>
      </c>
      <c r="C120" s="22" t="s">
        <v>2</v>
      </c>
      <c r="D120" s="65"/>
      <c r="E120" s="23" t="s">
        <v>229</v>
      </c>
    </row>
    <row r="121" spans="2:5" ht="51" x14ac:dyDescent="0.2">
      <c r="B121" s="135"/>
      <c r="C121" s="24" t="s">
        <v>3</v>
      </c>
      <c r="D121" s="66">
        <v>1</v>
      </c>
      <c r="E121" s="67">
        <v>2</v>
      </c>
    </row>
    <row r="122" spans="2:5" ht="178.5" x14ac:dyDescent="0.2">
      <c r="B122" s="135"/>
      <c r="C122" s="28" t="s">
        <v>57</v>
      </c>
      <c r="D122" s="66" t="s">
        <v>166</v>
      </c>
      <c r="E122" s="67" t="s">
        <v>167</v>
      </c>
    </row>
    <row r="123" spans="2:5" x14ac:dyDescent="0.2">
      <c r="B123" s="30"/>
      <c r="C123" s="7"/>
      <c r="D123" s="71"/>
      <c r="E123" s="60"/>
    </row>
    <row r="124" spans="2:5" ht="38.25" x14ac:dyDescent="0.2">
      <c r="B124" s="4" t="s">
        <v>58</v>
      </c>
      <c r="C124" s="4" t="s">
        <v>98</v>
      </c>
      <c r="D124" s="62"/>
      <c r="E124" s="62" t="s">
        <v>168</v>
      </c>
    </row>
    <row r="125" spans="2:5" ht="51" x14ac:dyDescent="0.2">
      <c r="B125" s="4" t="s">
        <v>58</v>
      </c>
      <c r="C125" s="4" t="s">
        <v>59</v>
      </c>
      <c r="D125" s="4" t="s">
        <v>170</v>
      </c>
      <c r="E125" s="62" t="s">
        <v>169</v>
      </c>
    </row>
    <row r="126" spans="2:5" x14ac:dyDescent="0.2">
      <c r="E126" s="50"/>
    </row>
    <row r="127" spans="2:5" x14ac:dyDescent="0.2">
      <c r="E127" s="50"/>
    </row>
  </sheetData>
  <sheetProtection algorithmName="SHA-512" hashValue="evNffbVqbXnHWOGx+TCuZMY2YRKYkfhnghTBEEXn/nkXvecqU1b539a0ncLxn61fegU/WHMo4HRQf8uQAen6Kw==" saltValue="FIkaXbgPleReDFNAmBcJDw==" spinCount="100000" sheet="1" objects="1" scenarios="1"/>
  <mergeCells count="28">
    <mergeCell ref="B98:B100"/>
    <mergeCell ref="B56:B58"/>
    <mergeCell ref="B61:B63"/>
    <mergeCell ref="B65:B67"/>
    <mergeCell ref="B69:B71"/>
    <mergeCell ref="B73:B75"/>
    <mergeCell ref="B77:B80"/>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104:B106"/>
    <mergeCell ref="B108:B110"/>
    <mergeCell ref="B112:B114"/>
    <mergeCell ref="B116:B118"/>
    <mergeCell ref="B120:B122"/>
  </mergeCells>
  <pageMargins left="0.31496062992125984" right="0.31496062992125984" top="0.74803149606299213" bottom="0.74803149606299213" header="0.31496062992125984" footer="0.31496062992125984"/>
  <pageSetup paperSize="9" scale="44" orientation="portrait" r:id="rId1"/>
  <rowBreaks count="4" manualBreakCount="4">
    <brk id="42" min="1" max="4" man="1"/>
    <brk id="74" max="16383" man="1"/>
    <brk id="85" max="16383" man="1"/>
    <brk id="1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209F-93AF-4405-8201-9ECCD0B40AB4}">
  <sheetPr>
    <tabColor rgb="FF92D050"/>
  </sheetPr>
  <dimension ref="A6:C108"/>
  <sheetViews>
    <sheetView showGridLines="0" workbookViewId="0">
      <selection activeCell="D8" sqref="D8"/>
    </sheetView>
  </sheetViews>
  <sheetFormatPr defaultColWidth="40" defaultRowHeight="15" x14ac:dyDescent="0.25"/>
  <cols>
    <col min="1" max="1" width="40" style="131"/>
    <col min="2" max="2" width="40" style="132"/>
    <col min="3" max="3" width="48.85546875" style="111" customWidth="1"/>
  </cols>
  <sheetData>
    <row r="6" spans="1:3" x14ac:dyDescent="0.25">
      <c r="A6" s="145" t="s">
        <v>200</v>
      </c>
      <c r="B6" s="146"/>
      <c r="C6" s="146"/>
    </row>
    <row r="8" spans="1:3" ht="15.75" x14ac:dyDescent="0.25">
      <c r="A8" s="112" t="s">
        <v>271</v>
      </c>
      <c r="B8" s="113" t="s">
        <v>85</v>
      </c>
      <c r="C8" s="114" t="s">
        <v>272</v>
      </c>
    </row>
    <row r="9" spans="1:3" x14ac:dyDescent="0.25">
      <c r="A9" s="115"/>
      <c r="B9" s="116"/>
      <c r="C9" s="117" t="s">
        <v>273</v>
      </c>
    </row>
    <row r="10" spans="1:3" x14ac:dyDescent="0.25">
      <c r="A10" s="115"/>
      <c r="B10" s="118" t="s">
        <v>0</v>
      </c>
      <c r="C10" s="117" t="s">
        <v>274</v>
      </c>
    </row>
    <row r="11" spans="1:3" ht="30" x14ac:dyDescent="0.25">
      <c r="A11" s="115"/>
      <c r="B11" s="119" t="s">
        <v>275</v>
      </c>
      <c r="C11" s="120" t="s">
        <v>276</v>
      </c>
    </row>
    <row r="12" spans="1:3" x14ac:dyDescent="0.25">
      <c r="A12" s="115"/>
      <c r="B12" s="119" t="s">
        <v>277</v>
      </c>
      <c r="C12" s="120" t="s">
        <v>278</v>
      </c>
    </row>
    <row r="13" spans="1:3" x14ac:dyDescent="0.25">
      <c r="A13" s="115"/>
      <c r="B13" s="116"/>
      <c r="C13" s="120"/>
    </row>
    <row r="14" spans="1:3" x14ac:dyDescent="0.25">
      <c r="A14" s="115"/>
      <c r="B14" s="116"/>
      <c r="C14" s="120"/>
    </row>
    <row r="15" spans="1:3" ht="135" x14ac:dyDescent="0.25">
      <c r="A15" s="115"/>
      <c r="B15" s="116" t="s">
        <v>279</v>
      </c>
      <c r="C15" s="120" t="s">
        <v>388</v>
      </c>
    </row>
    <row r="16" spans="1:3" x14ac:dyDescent="0.25">
      <c r="A16" s="121" t="s">
        <v>86</v>
      </c>
      <c r="B16" s="122"/>
      <c r="C16" s="123"/>
    </row>
    <row r="17" spans="1:3" ht="60" x14ac:dyDescent="0.25">
      <c r="A17" s="143" t="s">
        <v>280</v>
      </c>
      <c r="B17" s="124" t="s">
        <v>3</v>
      </c>
      <c r="C17" s="125">
        <v>1</v>
      </c>
    </row>
    <row r="18" spans="1:3" ht="225" x14ac:dyDescent="0.25">
      <c r="A18" s="144"/>
      <c r="B18" s="124" t="s">
        <v>2</v>
      </c>
      <c r="C18" s="120" t="s">
        <v>389</v>
      </c>
    </row>
    <row r="19" spans="1:3" ht="137.25" customHeight="1" x14ac:dyDescent="0.25">
      <c r="A19" s="144"/>
      <c r="B19" s="124" t="s">
        <v>281</v>
      </c>
      <c r="C19" s="120" t="s">
        <v>282</v>
      </c>
    </row>
    <row r="20" spans="1:3" ht="240" x14ac:dyDescent="0.25">
      <c r="A20" s="147" t="s">
        <v>283</v>
      </c>
      <c r="B20" s="127" t="s">
        <v>284</v>
      </c>
      <c r="C20" s="120" t="s">
        <v>395</v>
      </c>
    </row>
    <row r="21" spans="1:3" x14ac:dyDescent="0.25">
      <c r="A21" s="148"/>
      <c r="B21" s="116" t="s">
        <v>285</v>
      </c>
      <c r="C21" s="125" t="s">
        <v>106</v>
      </c>
    </row>
    <row r="22" spans="1:3" ht="120" x14ac:dyDescent="0.25">
      <c r="A22" s="148"/>
      <c r="B22" s="116" t="s">
        <v>286</v>
      </c>
      <c r="C22" s="120" t="s">
        <v>287</v>
      </c>
    </row>
    <row r="23" spans="1:3" ht="90" x14ac:dyDescent="0.25">
      <c r="A23" s="147" t="s">
        <v>288</v>
      </c>
      <c r="B23" s="116" t="s">
        <v>2</v>
      </c>
      <c r="C23" s="120" t="s">
        <v>390</v>
      </c>
    </row>
    <row r="24" spans="1:3" ht="60" x14ac:dyDescent="0.25">
      <c r="A24" s="148"/>
      <c r="B24" s="116" t="s">
        <v>289</v>
      </c>
      <c r="C24" s="120" t="s">
        <v>290</v>
      </c>
    </row>
    <row r="25" spans="1:3" ht="60" x14ac:dyDescent="0.25">
      <c r="A25" s="148"/>
      <c r="B25" s="116" t="s">
        <v>3</v>
      </c>
      <c r="C25" s="125">
        <v>1</v>
      </c>
    </row>
    <row r="26" spans="1:3" ht="75" x14ac:dyDescent="0.25">
      <c r="A26" s="126" t="s">
        <v>291</v>
      </c>
      <c r="B26" s="127" t="s">
        <v>68</v>
      </c>
      <c r="C26" s="120" t="s">
        <v>292</v>
      </c>
    </row>
    <row r="27" spans="1:3" ht="409.5" x14ac:dyDescent="0.25">
      <c r="A27" s="126" t="s">
        <v>293</v>
      </c>
      <c r="B27" s="116" t="s">
        <v>294</v>
      </c>
      <c r="C27" s="120" t="s">
        <v>391</v>
      </c>
    </row>
    <row r="28" spans="1:3" x14ac:dyDescent="0.25">
      <c r="A28" s="128" t="s">
        <v>93</v>
      </c>
      <c r="B28" s="129"/>
      <c r="C28" s="123"/>
    </row>
    <row r="29" spans="1:3" ht="75" x14ac:dyDescent="0.25">
      <c r="A29" s="143" t="s">
        <v>295</v>
      </c>
      <c r="B29" s="116" t="s">
        <v>2</v>
      </c>
      <c r="C29" s="120" t="s">
        <v>392</v>
      </c>
    </row>
    <row r="30" spans="1:3" ht="90" x14ac:dyDescent="0.25">
      <c r="A30" s="144"/>
      <c r="B30" s="116" t="s">
        <v>296</v>
      </c>
      <c r="C30" s="120" t="s">
        <v>297</v>
      </c>
    </row>
    <row r="31" spans="1:3" ht="60" x14ac:dyDescent="0.25">
      <c r="A31" s="144"/>
      <c r="B31" s="116" t="s">
        <v>3</v>
      </c>
      <c r="C31" s="125">
        <v>3</v>
      </c>
    </row>
    <row r="32" spans="1:3" ht="60" x14ac:dyDescent="0.25">
      <c r="A32" s="143" t="s">
        <v>298</v>
      </c>
      <c r="B32" s="116" t="s">
        <v>3</v>
      </c>
      <c r="C32" s="125">
        <v>3</v>
      </c>
    </row>
    <row r="33" spans="1:3" ht="179.25" customHeight="1" x14ac:dyDescent="0.25">
      <c r="A33" s="144"/>
      <c r="B33" s="116" t="s">
        <v>299</v>
      </c>
      <c r="C33" s="120" t="s">
        <v>300</v>
      </c>
    </row>
    <row r="34" spans="1:3" ht="150" x14ac:dyDescent="0.25">
      <c r="A34" s="144"/>
      <c r="B34" s="116" t="s">
        <v>301</v>
      </c>
      <c r="C34" s="120" t="s">
        <v>393</v>
      </c>
    </row>
    <row r="35" spans="1:3" ht="180" x14ac:dyDescent="0.25">
      <c r="A35" s="147" t="s">
        <v>302</v>
      </c>
      <c r="B35" s="116" t="s">
        <v>303</v>
      </c>
      <c r="C35" s="120" t="s">
        <v>304</v>
      </c>
    </row>
    <row r="36" spans="1:3" ht="75" x14ac:dyDescent="0.25">
      <c r="A36" s="148"/>
      <c r="B36" s="116" t="s">
        <v>2</v>
      </c>
      <c r="C36" s="120" t="s">
        <v>394</v>
      </c>
    </row>
    <row r="37" spans="1:3" ht="60" x14ac:dyDescent="0.25">
      <c r="A37" s="148"/>
      <c r="B37" s="116" t="s">
        <v>3</v>
      </c>
      <c r="C37" s="125">
        <v>3</v>
      </c>
    </row>
    <row r="38" spans="1:3" ht="60" x14ac:dyDescent="0.25">
      <c r="A38" s="147" t="s">
        <v>305</v>
      </c>
      <c r="B38" s="116" t="s">
        <v>3</v>
      </c>
      <c r="C38" s="125">
        <v>3</v>
      </c>
    </row>
    <row r="39" spans="1:3" ht="270" x14ac:dyDescent="0.25">
      <c r="A39" s="148"/>
      <c r="B39" s="116" t="s">
        <v>306</v>
      </c>
      <c r="C39" s="120" t="s">
        <v>307</v>
      </c>
    </row>
    <row r="40" spans="1:3" ht="90" x14ac:dyDescent="0.25">
      <c r="A40" s="148"/>
      <c r="B40" s="116" t="s">
        <v>2</v>
      </c>
      <c r="C40" s="120" t="s">
        <v>396</v>
      </c>
    </row>
    <row r="41" spans="1:3" ht="60" x14ac:dyDescent="0.25">
      <c r="A41" s="149" t="s">
        <v>308</v>
      </c>
      <c r="B41" s="116" t="s">
        <v>3</v>
      </c>
      <c r="C41" s="125">
        <v>2</v>
      </c>
    </row>
    <row r="42" spans="1:3" ht="210" x14ac:dyDescent="0.25">
      <c r="A42" s="150"/>
      <c r="B42" s="116" t="s">
        <v>17</v>
      </c>
      <c r="C42" s="120" t="s">
        <v>309</v>
      </c>
    </row>
    <row r="43" spans="1:3" ht="60" x14ac:dyDescent="0.25">
      <c r="A43" s="151"/>
      <c r="B43" s="116" t="s">
        <v>2</v>
      </c>
      <c r="C43" s="120" t="s">
        <v>397</v>
      </c>
    </row>
    <row r="44" spans="1:3" ht="105" x14ac:dyDescent="0.25">
      <c r="A44" s="143" t="s">
        <v>310</v>
      </c>
      <c r="B44" s="116" t="s">
        <v>311</v>
      </c>
      <c r="C44" s="120" t="s">
        <v>312</v>
      </c>
    </row>
    <row r="45" spans="1:3" ht="60" x14ac:dyDescent="0.25">
      <c r="A45" s="144"/>
      <c r="B45" s="116" t="s">
        <v>2</v>
      </c>
      <c r="C45" s="120" t="s">
        <v>398</v>
      </c>
    </row>
    <row r="46" spans="1:3" ht="60" x14ac:dyDescent="0.25">
      <c r="A46" s="144"/>
      <c r="B46" s="116" t="s">
        <v>3</v>
      </c>
      <c r="C46" s="125">
        <v>1</v>
      </c>
    </row>
    <row r="47" spans="1:3" ht="45" x14ac:dyDescent="0.25">
      <c r="A47" s="143" t="s">
        <v>313</v>
      </c>
      <c r="B47" s="116" t="s">
        <v>2</v>
      </c>
      <c r="C47" s="120" t="s">
        <v>399</v>
      </c>
    </row>
    <row r="48" spans="1:3" ht="105" x14ac:dyDescent="0.25">
      <c r="A48" s="144"/>
      <c r="B48" s="116" t="s">
        <v>314</v>
      </c>
      <c r="C48" s="120" t="s">
        <v>315</v>
      </c>
    </row>
    <row r="49" spans="1:3" ht="60" x14ac:dyDescent="0.25">
      <c r="A49" s="144"/>
      <c r="B49" s="116" t="s">
        <v>3</v>
      </c>
      <c r="C49" s="125">
        <v>1</v>
      </c>
    </row>
    <row r="50" spans="1:3" ht="60" x14ac:dyDescent="0.25">
      <c r="A50" s="143" t="s">
        <v>316</v>
      </c>
      <c r="B50" s="116" t="s">
        <v>317</v>
      </c>
      <c r="C50" s="120" t="s">
        <v>318</v>
      </c>
    </row>
    <row r="51" spans="1:3" ht="45" x14ac:dyDescent="0.25">
      <c r="A51" s="144"/>
      <c r="B51" s="116" t="s">
        <v>2</v>
      </c>
      <c r="C51" s="120" t="s">
        <v>400</v>
      </c>
    </row>
    <row r="52" spans="1:3" ht="60" x14ac:dyDescent="0.25">
      <c r="A52" s="144"/>
      <c r="B52" s="116" t="s">
        <v>3</v>
      </c>
      <c r="C52" s="125"/>
    </row>
    <row r="53" spans="1:3" ht="150" x14ac:dyDescent="0.25">
      <c r="A53" s="147" t="s">
        <v>319</v>
      </c>
      <c r="B53" s="116" t="s">
        <v>320</v>
      </c>
      <c r="C53" s="120" t="s">
        <v>321</v>
      </c>
    </row>
    <row r="54" spans="1:3" ht="90" x14ac:dyDescent="0.25">
      <c r="A54" s="148"/>
      <c r="B54" s="116" t="s">
        <v>2</v>
      </c>
      <c r="C54" s="120" t="s">
        <v>401</v>
      </c>
    </row>
    <row r="55" spans="1:3" ht="60" x14ac:dyDescent="0.25">
      <c r="A55" s="148"/>
      <c r="B55" s="116" t="s">
        <v>3</v>
      </c>
      <c r="C55" s="125">
        <v>3</v>
      </c>
    </row>
    <row r="56" spans="1:3" x14ac:dyDescent="0.25">
      <c r="A56" s="128" t="s">
        <v>94</v>
      </c>
      <c r="B56" s="129"/>
      <c r="C56" s="123"/>
    </row>
    <row r="57" spans="1:3" ht="45" x14ac:dyDescent="0.25">
      <c r="A57" s="147" t="s">
        <v>322</v>
      </c>
      <c r="B57" s="116" t="s">
        <v>323</v>
      </c>
      <c r="C57" s="120" t="s">
        <v>324</v>
      </c>
    </row>
    <row r="58" spans="1:3" ht="405" x14ac:dyDescent="0.25">
      <c r="A58" s="148"/>
      <c r="B58" s="116" t="s">
        <v>325</v>
      </c>
      <c r="C58" s="120" t="s">
        <v>409</v>
      </c>
    </row>
    <row r="59" spans="1:3" ht="60" x14ac:dyDescent="0.25">
      <c r="A59" s="148"/>
      <c r="B59" s="116" t="s">
        <v>3</v>
      </c>
      <c r="C59" s="125">
        <v>1</v>
      </c>
    </row>
    <row r="60" spans="1:3" ht="210" x14ac:dyDescent="0.25">
      <c r="A60" s="143" t="s">
        <v>326</v>
      </c>
      <c r="B60" s="116" t="s">
        <v>327</v>
      </c>
      <c r="C60" s="120" t="s">
        <v>328</v>
      </c>
    </row>
    <row r="61" spans="1:3" ht="45" x14ac:dyDescent="0.25">
      <c r="A61" s="144"/>
      <c r="B61" s="116" t="s">
        <v>329</v>
      </c>
      <c r="C61" s="120" t="s">
        <v>330</v>
      </c>
    </row>
    <row r="62" spans="1:3" ht="60" x14ac:dyDescent="0.25">
      <c r="A62" s="144"/>
      <c r="B62" s="116" t="s">
        <v>3</v>
      </c>
      <c r="C62" s="125">
        <v>1</v>
      </c>
    </row>
    <row r="63" spans="1:3" ht="60" x14ac:dyDescent="0.25">
      <c r="A63" s="143" t="s">
        <v>331</v>
      </c>
      <c r="B63" s="116" t="s">
        <v>3</v>
      </c>
      <c r="C63" s="125">
        <v>3</v>
      </c>
    </row>
    <row r="64" spans="1:3" ht="165" x14ac:dyDescent="0.25">
      <c r="A64" s="144"/>
      <c r="B64" s="116" t="s">
        <v>332</v>
      </c>
      <c r="C64" s="120" t="s">
        <v>333</v>
      </c>
    </row>
    <row r="65" spans="1:3" ht="105" x14ac:dyDescent="0.25">
      <c r="A65" s="144"/>
      <c r="B65" s="116" t="s">
        <v>334</v>
      </c>
      <c r="C65" s="120" t="s">
        <v>335</v>
      </c>
    </row>
    <row r="66" spans="1:3" ht="105" x14ac:dyDescent="0.25">
      <c r="A66" s="143" t="s">
        <v>336</v>
      </c>
      <c r="B66" s="116" t="s">
        <v>337</v>
      </c>
      <c r="C66" s="120" t="s">
        <v>338</v>
      </c>
    </row>
    <row r="67" spans="1:3" ht="270" x14ac:dyDescent="0.25">
      <c r="A67" s="144"/>
      <c r="B67" s="116" t="s">
        <v>339</v>
      </c>
      <c r="C67" s="120" t="s">
        <v>408</v>
      </c>
    </row>
    <row r="68" spans="1:3" ht="60" x14ac:dyDescent="0.25">
      <c r="A68" s="144"/>
      <c r="B68" s="116" t="s">
        <v>3</v>
      </c>
      <c r="C68" s="125">
        <v>2</v>
      </c>
    </row>
    <row r="69" spans="1:3" ht="285" x14ac:dyDescent="0.25">
      <c r="A69" s="143" t="s">
        <v>340</v>
      </c>
      <c r="B69" s="116" t="s">
        <v>341</v>
      </c>
      <c r="C69" s="120" t="s">
        <v>402</v>
      </c>
    </row>
    <row r="70" spans="1:3" ht="60" x14ac:dyDescent="0.25">
      <c r="A70" s="144"/>
      <c r="B70" s="116" t="s">
        <v>3</v>
      </c>
      <c r="C70" s="125">
        <v>1</v>
      </c>
    </row>
    <row r="71" spans="1:3" ht="45" x14ac:dyDescent="0.25">
      <c r="A71" s="144"/>
      <c r="B71" s="116" t="s">
        <v>342</v>
      </c>
      <c r="C71" s="120" t="s">
        <v>343</v>
      </c>
    </row>
    <row r="72" spans="1:3" ht="30" x14ac:dyDescent="0.25">
      <c r="A72" s="144"/>
      <c r="B72" s="116" t="s">
        <v>2</v>
      </c>
      <c r="C72" s="120" t="s">
        <v>328</v>
      </c>
    </row>
    <row r="73" spans="1:3" ht="180" x14ac:dyDescent="0.25">
      <c r="A73" s="143" t="s">
        <v>344</v>
      </c>
      <c r="B73" s="116" t="s">
        <v>345</v>
      </c>
      <c r="C73" s="120" t="s">
        <v>403</v>
      </c>
    </row>
    <row r="74" spans="1:3" ht="30" x14ac:dyDescent="0.25">
      <c r="A74" s="144"/>
      <c r="B74" s="116" t="s">
        <v>346</v>
      </c>
      <c r="C74" s="125">
        <v>3</v>
      </c>
    </row>
    <row r="75" spans="1:3" x14ac:dyDescent="0.25">
      <c r="A75" s="128" t="s">
        <v>95</v>
      </c>
      <c r="B75" s="129"/>
      <c r="C75" s="123"/>
    </row>
    <row r="76" spans="1:3" ht="60" x14ac:dyDescent="0.25">
      <c r="A76" s="143" t="s">
        <v>347</v>
      </c>
      <c r="B76" s="116" t="s">
        <v>3</v>
      </c>
      <c r="C76" s="125">
        <v>1</v>
      </c>
    </row>
    <row r="77" spans="1:3" ht="150" x14ac:dyDescent="0.25">
      <c r="A77" s="144"/>
      <c r="B77" s="116" t="s">
        <v>348</v>
      </c>
      <c r="C77" s="120" t="s">
        <v>349</v>
      </c>
    </row>
    <row r="78" spans="1:3" ht="75" x14ac:dyDescent="0.25">
      <c r="A78" s="144"/>
      <c r="B78" s="116" t="s">
        <v>350</v>
      </c>
      <c r="C78" s="120" t="s">
        <v>351</v>
      </c>
    </row>
    <row r="79" spans="1:3" ht="180" x14ac:dyDescent="0.25">
      <c r="A79" s="143" t="s">
        <v>352</v>
      </c>
      <c r="B79" s="116" t="s">
        <v>353</v>
      </c>
      <c r="C79" s="120" t="s">
        <v>404</v>
      </c>
    </row>
    <row r="80" spans="1:3" ht="60" x14ac:dyDescent="0.25">
      <c r="A80" s="144"/>
      <c r="B80" s="116" t="s">
        <v>43</v>
      </c>
      <c r="C80" s="120" t="s">
        <v>354</v>
      </c>
    </row>
    <row r="81" spans="1:3" ht="60" x14ac:dyDescent="0.25">
      <c r="A81" s="144"/>
      <c r="B81" s="116" t="s">
        <v>3</v>
      </c>
      <c r="C81" s="125">
        <v>0</v>
      </c>
    </row>
    <row r="82" spans="1:3" ht="330" x14ac:dyDescent="0.25">
      <c r="A82" s="143" t="s">
        <v>355</v>
      </c>
      <c r="B82" s="116" t="s">
        <v>356</v>
      </c>
      <c r="C82" s="120" t="s">
        <v>405</v>
      </c>
    </row>
    <row r="83" spans="1:3" ht="135" x14ac:dyDescent="0.25">
      <c r="A83" s="144"/>
      <c r="B83" s="116" t="s">
        <v>357</v>
      </c>
      <c r="C83" s="120" t="s">
        <v>358</v>
      </c>
    </row>
    <row r="84" spans="1:3" ht="60" x14ac:dyDescent="0.25">
      <c r="A84" s="144"/>
      <c r="B84" s="116" t="s">
        <v>3</v>
      </c>
      <c r="C84" s="125">
        <v>1</v>
      </c>
    </row>
    <row r="85" spans="1:3" ht="45" x14ac:dyDescent="0.25">
      <c r="A85" s="143" t="s">
        <v>359</v>
      </c>
      <c r="B85" s="116" t="s">
        <v>360</v>
      </c>
      <c r="C85" s="120" t="s">
        <v>361</v>
      </c>
    </row>
    <row r="86" spans="1:3" ht="60" x14ac:dyDescent="0.25">
      <c r="A86" s="144"/>
      <c r="B86" s="116" t="s">
        <v>3</v>
      </c>
      <c r="C86" s="125">
        <v>0</v>
      </c>
    </row>
    <row r="87" spans="1:3" ht="105" x14ac:dyDescent="0.25">
      <c r="A87" s="144"/>
      <c r="B87" s="116" t="s">
        <v>35</v>
      </c>
      <c r="C87" s="120" t="s">
        <v>406</v>
      </c>
    </row>
    <row r="88" spans="1:3" x14ac:dyDescent="0.25">
      <c r="A88" s="128" t="s">
        <v>97</v>
      </c>
      <c r="B88" s="130"/>
      <c r="C88" s="123"/>
    </row>
    <row r="89" spans="1:3" ht="150" x14ac:dyDescent="0.25">
      <c r="A89" s="143" t="s">
        <v>362</v>
      </c>
      <c r="B89" s="116" t="s">
        <v>363</v>
      </c>
      <c r="C89" s="120" t="s">
        <v>407</v>
      </c>
    </row>
    <row r="90" spans="1:3" ht="135" x14ac:dyDescent="0.25">
      <c r="A90" s="144"/>
      <c r="B90" s="116" t="s">
        <v>364</v>
      </c>
      <c r="C90" s="120" t="s">
        <v>365</v>
      </c>
    </row>
    <row r="91" spans="1:3" ht="60" x14ac:dyDescent="0.25">
      <c r="A91" s="144"/>
      <c r="B91" s="116" t="s">
        <v>3</v>
      </c>
      <c r="C91" s="125">
        <v>3</v>
      </c>
    </row>
    <row r="92" spans="1:3" ht="60" x14ac:dyDescent="0.25">
      <c r="A92" s="143" t="s">
        <v>366</v>
      </c>
      <c r="B92" s="116" t="s">
        <v>367</v>
      </c>
      <c r="C92" s="120" t="s">
        <v>368</v>
      </c>
    </row>
    <row r="93" spans="1:3" ht="150" x14ac:dyDescent="0.25">
      <c r="A93" s="144"/>
      <c r="B93" s="116" t="s">
        <v>369</v>
      </c>
      <c r="C93" s="120" t="s">
        <v>370</v>
      </c>
    </row>
    <row r="94" spans="1:3" ht="60" x14ac:dyDescent="0.25">
      <c r="A94" s="144"/>
      <c r="B94" s="116" t="s">
        <v>3</v>
      </c>
      <c r="C94" s="125">
        <v>2</v>
      </c>
    </row>
    <row r="95" spans="1:3" ht="30" x14ac:dyDescent="0.25">
      <c r="A95" s="143" t="s">
        <v>371</v>
      </c>
      <c r="B95" s="116" t="s">
        <v>2</v>
      </c>
      <c r="C95" s="120" t="s">
        <v>372</v>
      </c>
    </row>
    <row r="96" spans="1:3" ht="60" x14ac:dyDescent="0.25">
      <c r="A96" s="144"/>
      <c r="B96" s="116" t="s">
        <v>3</v>
      </c>
      <c r="C96" s="125">
        <v>0</v>
      </c>
    </row>
    <row r="97" spans="1:3" ht="75" x14ac:dyDescent="0.25">
      <c r="A97" s="144"/>
      <c r="B97" s="116" t="s">
        <v>373</v>
      </c>
      <c r="C97" s="120" t="s">
        <v>374</v>
      </c>
    </row>
    <row r="98" spans="1:3" ht="255" x14ac:dyDescent="0.25">
      <c r="A98" s="143" t="s">
        <v>375</v>
      </c>
      <c r="B98" s="116" t="s">
        <v>376</v>
      </c>
      <c r="C98" s="120" t="s">
        <v>377</v>
      </c>
    </row>
    <row r="99" spans="1:3" ht="105" x14ac:dyDescent="0.25">
      <c r="A99" s="144"/>
      <c r="B99" s="116" t="s">
        <v>378</v>
      </c>
      <c r="C99" s="120" t="s">
        <v>379</v>
      </c>
    </row>
    <row r="100" spans="1:3" ht="60" x14ac:dyDescent="0.25">
      <c r="A100" s="144"/>
      <c r="B100" s="116" t="s">
        <v>3</v>
      </c>
      <c r="C100" s="125">
        <v>1</v>
      </c>
    </row>
    <row r="101" spans="1:3" ht="60" x14ac:dyDescent="0.25">
      <c r="A101" s="143" t="s">
        <v>380</v>
      </c>
      <c r="B101" s="116" t="s">
        <v>381</v>
      </c>
      <c r="C101" s="120" t="s">
        <v>382</v>
      </c>
    </row>
    <row r="102" spans="1:3" ht="60" x14ac:dyDescent="0.25">
      <c r="A102" s="144"/>
      <c r="B102" s="116" t="s">
        <v>3</v>
      </c>
      <c r="C102" s="125">
        <v>1</v>
      </c>
    </row>
    <row r="103" spans="1:3" ht="409.5" x14ac:dyDescent="0.25">
      <c r="A103" s="144"/>
      <c r="B103" s="116" t="s">
        <v>383</v>
      </c>
      <c r="C103" s="120" t="s">
        <v>377</v>
      </c>
    </row>
    <row r="104" spans="1:3" ht="60" x14ac:dyDescent="0.25">
      <c r="A104" s="143" t="s">
        <v>384</v>
      </c>
      <c r="B104" s="116" t="s">
        <v>59</v>
      </c>
      <c r="C104" s="120" t="s">
        <v>385</v>
      </c>
    </row>
    <row r="105" spans="1:3" ht="90" x14ac:dyDescent="0.25">
      <c r="A105" s="144"/>
      <c r="B105" s="124" t="s">
        <v>386</v>
      </c>
      <c r="C105" s="120" t="s">
        <v>387</v>
      </c>
    </row>
    <row r="108" spans="1:3" x14ac:dyDescent="0.25">
      <c r="C108" s="133"/>
    </row>
  </sheetData>
  <mergeCells count="29">
    <mergeCell ref="A35:A37"/>
    <mergeCell ref="A17:A19"/>
    <mergeCell ref="A20:A22"/>
    <mergeCell ref="A23:A25"/>
    <mergeCell ref="A29:A31"/>
    <mergeCell ref="A32:A34"/>
    <mergeCell ref="A73:A74"/>
    <mergeCell ref="A38:A40"/>
    <mergeCell ref="A41:A43"/>
    <mergeCell ref="A44:A46"/>
    <mergeCell ref="A47:A49"/>
    <mergeCell ref="A50:A52"/>
    <mergeCell ref="A53:A55"/>
    <mergeCell ref="A95:A97"/>
    <mergeCell ref="A98:A100"/>
    <mergeCell ref="A101:A103"/>
    <mergeCell ref="A104:A105"/>
    <mergeCell ref="A6:C6"/>
    <mergeCell ref="A76:A78"/>
    <mergeCell ref="A79:A81"/>
    <mergeCell ref="A82:A84"/>
    <mergeCell ref="A85:A87"/>
    <mergeCell ref="A89:A91"/>
    <mergeCell ref="A92:A94"/>
    <mergeCell ref="A57:A59"/>
    <mergeCell ref="A60:A62"/>
    <mergeCell ref="A63:A65"/>
    <mergeCell ref="A66:A68"/>
    <mergeCell ref="A69:A7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5"/>
  <sheetViews>
    <sheetView showGridLines="0" topLeftCell="A4" zoomScaleNormal="100" workbookViewId="0">
      <selection activeCell="B35" sqref="B35"/>
    </sheetView>
  </sheetViews>
  <sheetFormatPr defaultColWidth="12.42578125" defaultRowHeight="12.75" x14ac:dyDescent="0.2"/>
  <cols>
    <col min="1" max="1" width="9" style="2" customWidth="1"/>
    <col min="2" max="2" width="22.28515625" style="2" customWidth="1"/>
    <col min="3" max="7" width="17.5703125" style="2" customWidth="1"/>
    <col min="8" max="16384" width="12.42578125" style="2"/>
  </cols>
  <sheetData>
    <row r="2" spans="2:7" x14ac:dyDescent="0.2">
      <c r="B2" s="33" t="s">
        <v>60</v>
      </c>
    </row>
    <row r="3" spans="2:7" ht="23.45" customHeight="1" x14ac:dyDescent="0.2">
      <c r="B3" s="152" t="s">
        <v>61</v>
      </c>
      <c r="C3" s="152"/>
      <c r="D3" s="152"/>
      <c r="E3" s="152"/>
      <c r="F3" s="152"/>
      <c r="G3" s="152"/>
    </row>
    <row r="4" spans="2:7" x14ac:dyDescent="0.2">
      <c r="B4" s="33" t="s">
        <v>62</v>
      </c>
    </row>
    <row r="5" spans="2:7" x14ac:dyDescent="0.2">
      <c r="B5" s="33"/>
    </row>
    <row r="6" spans="2:7" x14ac:dyDescent="0.2">
      <c r="B6" s="51" t="s">
        <v>63</v>
      </c>
    </row>
    <row r="7" spans="2:7" x14ac:dyDescent="0.2">
      <c r="B7" s="51" t="s">
        <v>64</v>
      </c>
    </row>
    <row r="8" spans="2:7" x14ac:dyDescent="0.2">
      <c r="B8" s="34"/>
    </row>
    <row r="10" spans="2:7" ht="42" customHeight="1" x14ac:dyDescent="0.2">
      <c r="B10" s="87"/>
      <c r="C10" s="89" t="s">
        <v>99</v>
      </c>
      <c r="D10" s="89" t="s">
        <v>100</v>
      </c>
      <c r="E10" s="89" t="s">
        <v>101</v>
      </c>
      <c r="F10" s="89" t="s">
        <v>102</v>
      </c>
      <c r="G10" s="89" t="s">
        <v>65</v>
      </c>
    </row>
    <row r="11" spans="2:7" x14ac:dyDescent="0.2">
      <c r="B11" s="88" t="s">
        <v>105</v>
      </c>
      <c r="C11" s="36"/>
      <c r="D11" s="36"/>
      <c r="E11" s="36"/>
      <c r="F11" s="36"/>
      <c r="G11" s="37"/>
    </row>
    <row r="12" spans="2:7" x14ac:dyDescent="0.2">
      <c r="B12" s="88" t="s">
        <v>66</v>
      </c>
      <c r="C12" s="38"/>
      <c r="D12" s="38"/>
      <c r="E12" s="38"/>
      <c r="F12" s="38"/>
      <c r="G12" s="38"/>
    </row>
    <row r="13" spans="2:7" x14ac:dyDescent="0.2">
      <c r="B13" s="88" t="s">
        <v>66</v>
      </c>
      <c r="C13" s="3"/>
      <c r="D13" s="3"/>
      <c r="E13" s="3"/>
      <c r="F13" s="3"/>
      <c r="G13" s="3"/>
    </row>
    <row r="14" spans="2:7" x14ac:dyDescent="0.2">
      <c r="B14" s="88" t="s">
        <v>66</v>
      </c>
      <c r="C14" s="38"/>
      <c r="D14" s="38"/>
      <c r="E14" s="38"/>
      <c r="F14" s="38"/>
      <c r="G14" s="38"/>
    </row>
    <row r="15" spans="2:7" x14ac:dyDescent="0.2">
      <c r="B15" s="88" t="s">
        <v>66</v>
      </c>
      <c r="C15" s="3"/>
      <c r="D15" s="3"/>
      <c r="E15" s="3"/>
      <c r="F15" s="3"/>
      <c r="G15" s="3"/>
    </row>
    <row r="16" spans="2:7" x14ac:dyDescent="0.2">
      <c r="B16" s="88" t="s">
        <v>66</v>
      </c>
      <c r="C16" s="38"/>
      <c r="D16" s="38"/>
      <c r="E16" s="38"/>
      <c r="F16" s="38"/>
      <c r="G16" s="38"/>
    </row>
    <row r="17" spans="2:7" x14ac:dyDescent="0.2">
      <c r="B17" s="88" t="s">
        <v>66</v>
      </c>
      <c r="C17" s="3"/>
      <c r="D17" s="3"/>
      <c r="E17" s="3"/>
      <c r="F17" s="3"/>
      <c r="G17" s="3"/>
    </row>
    <row r="18" spans="2:7" x14ac:dyDescent="0.2">
      <c r="B18" s="88" t="s">
        <v>66</v>
      </c>
      <c r="C18" s="38"/>
      <c r="D18" s="38"/>
      <c r="E18" s="38"/>
      <c r="F18" s="38"/>
      <c r="G18" s="38"/>
    </row>
    <row r="19" spans="2:7" x14ac:dyDescent="0.2">
      <c r="B19" s="88" t="s">
        <v>66</v>
      </c>
      <c r="C19" s="3"/>
      <c r="D19" s="3"/>
      <c r="E19" s="3"/>
      <c r="F19" s="3"/>
      <c r="G19" s="3"/>
    </row>
    <row r="20" spans="2:7" x14ac:dyDescent="0.2">
      <c r="B20" s="88" t="s">
        <v>66</v>
      </c>
      <c r="C20" s="38"/>
      <c r="D20" s="38"/>
      <c r="E20" s="38"/>
      <c r="F20" s="38"/>
      <c r="G20" s="38"/>
    </row>
    <row r="21" spans="2:7" x14ac:dyDescent="0.2">
      <c r="B21" s="88" t="s">
        <v>66</v>
      </c>
      <c r="C21" s="3"/>
      <c r="D21" s="3"/>
      <c r="E21" s="3"/>
      <c r="F21" s="3"/>
      <c r="G21" s="3"/>
    </row>
    <row r="22" spans="2:7" x14ac:dyDescent="0.2">
      <c r="B22" s="88" t="s">
        <v>66</v>
      </c>
      <c r="C22" s="38"/>
      <c r="D22" s="38"/>
      <c r="E22" s="38"/>
      <c r="F22" s="38"/>
      <c r="G22" s="38"/>
    </row>
    <row r="24" spans="2:7" x14ac:dyDescent="0.2">
      <c r="B24" s="39" t="s">
        <v>67</v>
      </c>
      <c r="C24" s="39"/>
      <c r="D24" s="39"/>
    </row>
    <row r="26" spans="2:7" ht="13.5" thickBot="1" x14ac:dyDescent="0.25"/>
    <row r="27" spans="2:7" ht="51.75" thickBot="1" x14ac:dyDescent="0.25">
      <c r="B27" s="52" t="s">
        <v>110</v>
      </c>
      <c r="C27" s="56" t="s">
        <v>106</v>
      </c>
      <c r="D27" s="56" t="s">
        <v>107</v>
      </c>
      <c r="E27" s="56" t="s">
        <v>108</v>
      </c>
      <c r="F27" s="57" t="s">
        <v>109</v>
      </c>
    </row>
    <row r="29" spans="2:7" ht="13.5" thickBot="1" x14ac:dyDescent="0.25"/>
    <row r="30" spans="2:7" ht="16.5" thickBot="1" x14ac:dyDescent="0.3">
      <c r="B30" s="54" t="s">
        <v>111</v>
      </c>
      <c r="C30" s="53" t="s">
        <v>112</v>
      </c>
      <c r="D30" s="53"/>
      <c r="E30" s="53"/>
      <c r="F30" s="55"/>
    </row>
    <row r="31" spans="2:7" ht="15.75" thickBot="1" x14ac:dyDescent="0.3">
      <c r="B31"/>
      <c r="C31"/>
      <c r="D31"/>
      <c r="E31"/>
      <c r="F31"/>
    </row>
    <row r="32" spans="2:7" ht="43.5" customHeight="1" thickBot="1" x14ac:dyDescent="0.25">
      <c r="B32" s="153" t="s">
        <v>113</v>
      </c>
      <c r="C32" s="154"/>
      <c r="D32" s="154"/>
      <c r="E32" s="154"/>
      <c r="F32" s="155"/>
    </row>
    <row r="35" spans="2:2" x14ac:dyDescent="0.2">
      <c r="B35" s="93" t="s">
        <v>230</v>
      </c>
    </row>
  </sheetData>
  <sheetProtection algorithmName="SHA-512" hashValue="IbqNEtl4Za99BXgPso4IiOS5DrbyucWvKUaiZcROrAaMrdCN1Yys2pBTnTTofkHJ3TkHBk12GZ5ftFIZ42tATQ==" saltValue="ebTX3ldqWNiZGOPyT3bNtw==" spinCount="100000" sheet="1" objects="1" scenarios="1"/>
  <mergeCells count="2">
    <mergeCell ref="B3:G3"/>
    <mergeCell ref="B32:F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69"/>
  <sheetViews>
    <sheetView showGridLines="0" zoomScale="85" zoomScaleNormal="85" workbookViewId="0">
      <selection activeCell="I9" sqref="I9"/>
    </sheetView>
  </sheetViews>
  <sheetFormatPr defaultColWidth="12.42578125" defaultRowHeight="12.75" x14ac:dyDescent="0.2"/>
  <cols>
    <col min="1" max="1" width="12.42578125" style="2"/>
    <col min="2" max="2" width="22.28515625" style="2" customWidth="1"/>
    <col min="3" max="7" width="17.5703125" style="2" customWidth="1"/>
    <col min="8" max="16384" width="12.42578125" style="2"/>
  </cols>
  <sheetData>
    <row r="2" spans="2:7" x14ac:dyDescent="0.2">
      <c r="B2" s="33" t="s">
        <v>60</v>
      </c>
    </row>
    <row r="3" spans="2:7" ht="23.45" customHeight="1" x14ac:dyDescent="0.2">
      <c r="B3" s="152" t="s">
        <v>61</v>
      </c>
      <c r="C3" s="152"/>
      <c r="D3" s="152"/>
      <c r="E3" s="152"/>
      <c r="F3" s="152"/>
      <c r="G3" s="152"/>
    </row>
    <row r="4" spans="2:7" x14ac:dyDescent="0.2">
      <c r="B4" s="33" t="s">
        <v>62</v>
      </c>
    </row>
    <row r="5" spans="2:7" x14ac:dyDescent="0.2">
      <c r="B5" s="33"/>
    </row>
    <row r="6" spans="2:7" x14ac:dyDescent="0.2">
      <c r="B6" s="51" t="s">
        <v>63</v>
      </c>
    </row>
    <row r="7" spans="2:7" x14ac:dyDescent="0.2">
      <c r="B7" s="51" t="s">
        <v>64</v>
      </c>
    </row>
    <row r="8" spans="2:7" x14ac:dyDescent="0.2">
      <c r="B8" s="34"/>
    </row>
    <row r="10" spans="2:7" ht="42" customHeight="1" x14ac:dyDescent="0.2">
      <c r="B10" s="77">
        <v>2018</v>
      </c>
      <c r="C10" s="78" t="s">
        <v>171</v>
      </c>
      <c r="D10" s="78" t="s">
        <v>172</v>
      </c>
      <c r="E10" s="35" t="s">
        <v>198</v>
      </c>
      <c r="F10" s="35" t="s">
        <v>199</v>
      </c>
      <c r="G10" s="78" t="s">
        <v>65</v>
      </c>
    </row>
    <row r="11" spans="2:7" x14ac:dyDescent="0.2">
      <c r="B11" s="78" t="s">
        <v>173</v>
      </c>
      <c r="C11" s="79">
        <v>34</v>
      </c>
      <c r="D11" s="79">
        <v>23</v>
      </c>
      <c r="E11" s="79">
        <v>10</v>
      </c>
      <c r="F11" s="79">
        <v>3</v>
      </c>
      <c r="G11" s="79">
        <f>SUM(C11:F11)</f>
        <v>70</v>
      </c>
    </row>
    <row r="12" spans="2:7" x14ac:dyDescent="0.2">
      <c r="B12" s="78" t="s">
        <v>174</v>
      </c>
      <c r="C12" s="80">
        <v>8</v>
      </c>
      <c r="D12" s="80">
        <v>7</v>
      </c>
      <c r="E12" s="80">
        <v>2</v>
      </c>
      <c r="F12" s="80">
        <v>2</v>
      </c>
      <c r="G12" s="80">
        <f>SUM(C12:F12)</f>
        <v>19</v>
      </c>
    </row>
    <row r="13" spans="2:7" x14ac:dyDescent="0.2">
      <c r="B13" s="78" t="s">
        <v>175</v>
      </c>
      <c r="C13" s="79">
        <v>1</v>
      </c>
      <c r="D13" s="79">
        <v>1</v>
      </c>
      <c r="E13" s="79">
        <v>1</v>
      </c>
      <c r="F13" s="79"/>
      <c r="G13" s="79">
        <v>3</v>
      </c>
    </row>
    <row r="14" spans="2:7" x14ac:dyDescent="0.2">
      <c r="B14" s="78" t="s">
        <v>176</v>
      </c>
      <c r="C14" s="80">
        <v>1</v>
      </c>
      <c r="D14" s="80"/>
      <c r="E14" s="80"/>
      <c r="F14" s="80"/>
      <c r="G14" s="80">
        <v>1</v>
      </c>
    </row>
    <row r="15" spans="2:7" x14ac:dyDescent="0.2">
      <c r="B15" s="78" t="s">
        <v>177</v>
      </c>
      <c r="C15" s="79">
        <v>3</v>
      </c>
      <c r="D15" s="79"/>
      <c r="E15" s="79"/>
      <c r="F15" s="79"/>
      <c r="G15" s="79">
        <v>3</v>
      </c>
    </row>
    <row r="16" spans="2:7" x14ac:dyDescent="0.2">
      <c r="B16" s="78" t="s">
        <v>178</v>
      </c>
      <c r="C16" s="80">
        <v>3</v>
      </c>
      <c r="D16" s="80"/>
      <c r="E16" s="80"/>
      <c r="F16" s="80"/>
      <c r="G16" s="80">
        <v>3</v>
      </c>
    </row>
    <row r="17" spans="2:7" x14ac:dyDescent="0.2">
      <c r="B17" s="78" t="s">
        <v>179</v>
      </c>
      <c r="C17" s="79">
        <v>1</v>
      </c>
      <c r="D17" s="79">
        <v>1</v>
      </c>
      <c r="E17" s="79">
        <v>2</v>
      </c>
      <c r="F17" s="79"/>
      <c r="G17" s="79">
        <v>4</v>
      </c>
    </row>
    <row r="18" spans="2:7" x14ac:dyDescent="0.2">
      <c r="B18" s="78" t="s">
        <v>180</v>
      </c>
      <c r="C18" s="80">
        <v>2</v>
      </c>
      <c r="D18" s="80">
        <v>1</v>
      </c>
      <c r="E18" s="80"/>
      <c r="F18" s="80"/>
      <c r="G18" s="80">
        <v>3</v>
      </c>
    </row>
    <row r="19" spans="2:7" x14ac:dyDescent="0.2">
      <c r="B19" s="78" t="s">
        <v>181</v>
      </c>
      <c r="C19" s="79">
        <v>2</v>
      </c>
      <c r="D19" s="79">
        <v>3</v>
      </c>
      <c r="E19" s="79">
        <v>2</v>
      </c>
      <c r="F19" s="79"/>
      <c r="G19" s="79">
        <v>7</v>
      </c>
    </row>
    <row r="20" spans="2:7" x14ac:dyDescent="0.2">
      <c r="B20" s="78" t="s">
        <v>182</v>
      </c>
      <c r="C20" s="80">
        <v>2</v>
      </c>
      <c r="D20" s="80"/>
      <c r="E20" s="80"/>
      <c r="F20" s="80"/>
      <c r="G20" s="80">
        <v>2</v>
      </c>
    </row>
    <row r="21" spans="2:7" x14ac:dyDescent="0.2">
      <c r="B21" s="78" t="s">
        <v>183</v>
      </c>
      <c r="C21" s="79">
        <v>1</v>
      </c>
      <c r="D21" s="79">
        <v>2</v>
      </c>
      <c r="E21" s="79"/>
      <c r="F21" s="79"/>
      <c r="G21" s="79">
        <v>3</v>
      </c>
    </row>
    <row r="22" spans="2:7" x14ac:dyDescent="0.2">
      <c r="B22" s="78" t="s">
        <v>184</v>
      </c>
      <c r="C22" s="80">
        <v>1</v>
      </c>
      <c r="D22" s="80">
        <v>4</v>
      </c>
      <c r="E22" s="80">
        <v>2</v>
      </c>
      <c r="F22" s="80"/>
      <c r="G22" s="80">
        <v>7</v>
      </c>
    </row>
    <row r="23" spans="2:7" x14ac:dyDescent="0.2">
      <c r="B23" s="78" t="s">
        <v>185</v>
      </c>
      <c r="C23" s="79">
        <v>2</v>
      </c>
      <c r="D23" s="79">
        <v>1</v>
      </c>
      <c r="E23" s="79"/>
      <c r="F23" s="79"/>
      <c r="G23" s="79">
        <v>3</v>
      </c>
    </row>
    <row r="24" spans="2:7" x14ac:dyDescent="0.2">
      <c r="B24" s="78" t="s">
        <v>186</v>
      </c>
      <c r="C24" s="80">
        <v>3</v>
      </c>
      <c r="D24" s="80"/>
      <c r="E24" s="80">
        <v>1</v>
      </c>
      <c r="F24" s="80"/>
      <c r="G24" s="80">
        <v>4</v>
      </c>
    </row>
    <row r="25" spans="2:7" x14ac:dyDescent="0.2">
      <c r="B25" s="78" t="s">
        <v>187</v>
      </c>
      <c r="C25" s="79">
        <v>1</v>
      </c>
      <c r="D25" s="79"/>
      <c r="E25" s="79"/>
      <c r="F25" s="79"/>
      <c r="G25" s="79">
        <v>1</v>
      </c>
    </row>
    <row r="26" spans="2:7" x14ac:dyDescent="0.2">
      <c r="B26" s="78" t="s">
        <v>188</v>
      </c>
      <c r="C26" s="80">
        <v>1</v>
      </c>
      <c r="D26" s="80">
        <v>1</v>
      </c>
      <c r="E26" s="80"/>
      <c r="F26" s="80">
        <v>1</v>
      </c>
      <c r="G26" s="80">
        <v>3</v>
      </c>
    </row>
    <row r="27" spans="2:7" x14ac:dyDescent="0.2">
      <c r="B27" s="78" t="s">
        <v>189</v>
      </c>
      <c r="C27" s="79">
        <v>1</v>
      </c>
      <c r="D27" s="79">
        <v>1</v>
      </c>
      <c r="E27" s="79"/>
      <c r="F27" s="79"/>
      <c r="G27" s="79">
        <v>2</v>
      </c>
    </row>
    <row r="28" spans="2:7" x14ac:dyDescent="0.2">
      <c r="B28" s="78" t="s">
        <v>190</v>
      </c>
      <c r="C28" s="80">
        <v>1</v>
      </c>
      <c r="D28" s="80"/>
      <c r="E28" s="80"/>
      <c r="F28" s="80"/>
      <c r="G28" s="80">
        <v>1</v>
      </c>
    </row>
    <row r="29" spans="2:7" x14ac:dyDescent="0.2">
      <c r="B29" s="78" t="s">
        <v>191</v>
      </c>
      <c r="C29" s="79"/>
      <c r="D29" s="79">
        <v>1</v>
      </c>
      <c r="E29" s="79"/>
      <c r="F29" s="79"/>
      <c r="G29" s="79">
        <v>1</v>
      </c>
    </row>
    <row r="30" spans="2:7" x14ac:dyDescent="0.2">
      <c r="B30" s="81"/>
    </row>
    <row r="31" spans="2:7" x14ac:dyDescent="0.2">
      <c r="B31" s="34" t="s">
        <v>192</v>
      </c>
    </row>
    <row r="32" spans="2:7" x14ac:dyDescent="0.2">
      <c r="B32" s="34"/>
    </row>
    <row r="33" spans="2:7" x14ac:dyDescent="0.2">
      <c r="B33" s="81"/>
    </row>
    <row r="34" spans="2:7" x14ac:dyDescent="0.2">
      <c r="B34" s="81"/>
    </row>
    <row r="35" spans="2:7" ht="25.5" x14ac:dyDescent="0.2">
      <c r="B35" s="77">
        <v>2019</v>
      </c>
      <c r="C35" s="78" t="s">
        <v>171</v>
      </c>
      <c r="D35" s="78" t="s">
        <v>172</v>
      </c>
      <c r="E35" s="35" t="s">
        <v>198</v>
      </c>
      <c r="F35" s="35" t="s">
        <v>199</v>
      </c>
      <c r="G35" s="78" t="s">
        <v>65</v>
      </c>
    </row>
    <row r="36" spans="2:7" x14ac:dyDescent="0.2">
      <c r="B36" s="78" t="s">
        <v>173</v>
      </c>
      <c r="C36" s="79">
        <v>53</v>
      </c>
      <c r="D36" s="79">
        <v>8</v>
      </c>
      <c r="E36" s="79">
        <v>7</v>
      </c>
      <c r="F36" s="79">
        <v>3</v>
      </c>
      <c r="G36" s="79">
        <f>SUM(C36:F36)</f>
        <v>71</v>
      </c>
    </row>
    <row r="37" spans="2:7" x14ac:dyDescent="0.2">
      <c r="B37" s="78" t="s">
        <v>174</v>
      </c>
      <c r="C37" s="80">
        <v>37</v>
      </c>
      <c r="D37" s="80">
        <v>4</v>
      </c>
      <c r="E37" s="80">
        <v>2</v>
      </c>
      <c r="F37" s="80"/>
      <c r="G37" s="80">
        <v>43</v>
      </c>
    </row>
    <row r="38" spans="2:7" x14ac:dyDescent="0.2">
      <c r="B38" s="78" t="s">
        <v>175</v>
      </c>
      <c r="C38" s="79">
        <v>1</v>
      </c>
      <c r="D38" s="79"/>
      <c r="E38" s="79">
        <v>1</v>
      </c>
      <c r="F38" s="79">
        <v>1</v>
      </c>
      <c r="G38" s="79">
        <v>3</v>
      </c>
    </row>
    <row r="39" spans="2:7" x14ac:dyDescent="0.2">
      <c r="B39" s="78" t="s">
        <v>176</v>
      </c>
      <c r="C39" s="80">
        <v>3</v>
      </c>
      <c r="D39" s="80"/>
      <c r="E39" s="80">
        <v>1</v>
      </c>
      <c r="F39" s="80"/>
      <c r="G39" s="80">
        <v>4</v>
      </c>
    </row>
    <row r="40" spans="2:7" x14ac:dyDescent="0.2">
      <c r="B40" s="78" t="s">
        <v>178</v>
      </c>
      <c r="C40" s="79"/>
      <c r="D40" s="79"/>
      <c r="E40" s="79"/>
      <c r="F40" s="79">
        <v>1</v>
      </c>
      <c r="G40" s="79">
        <v>1</v>
      </c>
    </row>
    <row r="41" spans="2:7" x14ac:dyDescent="0.2">
      <c r="B41" s="78" t="s">
        <v>179</v>
      </c>
      <c r="C41" s="80">
        <v>1</v>
      </c>
      <c r="D41" s="80">
        <v>2</v>
      </c>
      <c r="E41" s="80"/>
      <c r="F41" s="80"/>
      <c r="G41" s="80">
        <v>3</v>
      </c>
    </row>
    <row r="42" spans="2:7" x14ac:dyDescent="0.2">
      <c r="B42" s="78" t="s">
        <v>193</v>
      </c>
      <c r="C42" s="79">
        <v>2</v>
      </c>
      <c r="D42" s="79"/>
      <c r="E42" s="79"/>
      <c r="F42" s="79"/>
      <c r="G42" s="79">
        <v>2</v>
      </c>
    </row>
    <row r="43" spans="2:7" x14ac:dyDescent="0.2">
      <c r="B43" s="78" t="s">
        <v>180</v>
      </c>
      <c r="C43" s="80">
        <v>1</v>
      </c>
      <c r="D43" s="80"/>
      <c r="E43" s="80"/>
      <c r="F43" s="80"/>
      <c r="G43" s="80">
        <v>1</v>
      </c>
    </row>
    <row r="44" spans="2:7" x14ac:dyDescent="0.2">
      <c r="B44" s="78" t="s">
        <v>194</v>
      </c>
      <c r="C44" s="79">
        <v>1</v>
      </c>
      <c r="D44" s="79"/>
      <c r="E44" s="79"/>
      <c r="F44" s="79"/>
      <c r="G44" s="79">
        <v>1</v>
      </c>
    </row>
    <row r="45" spans="2:7" x14ac:dyDescent="0.2">
      <c r="B45" s="78" t="s">
        <v>186</v>
      </c>
      <c r="C45" s="80">
        <v>3</v>
      </c>
      <c r="D45" s="80"/>
      <c r="E45" s="80"/>
      <c r="F45" s="80"/>
      <c r="G45" s="80">
        <v>3</v>
      </c>
    </row>
    <row r="46" spans="2:7" x14ac:dyDescent="0.2">
      <c r="B46" s="78" t="s">
        <v>195</v>
      </c>
      <c r="C46" s="79">
        <v>1</v>
      </c>
      <c r="D46" s="79"/>
      <c r="E46" s="79"/>
      <c r="F46" s="79"/>
      <c r="G46" s="79">
        <v>1</v>
      </c>
    </row>
    <row r="47" spans="2:7" x14ac:dyDescent="0.2">
      <c r="B47" s="78" t="s">
        <v>188</v>
      </c>
      <c r="C47" s="80">
        <v>2</v>
      </c>
      <c r="D47" s="80"/>
      <c r="E47" s="80">
        <v>1</v>
      </c>
      <c r="F47" s="80">
        <v>1</v>
      </c>
      <c r="G47" s="80">
        <v>4</v>
      </c>
    </row>
    <row r="48" spans="2:7" x14ac:dyDescent="0.2">
      <c r="B48" s="78" t="s">
        <v>191</v>
      </c>
      <c r="C48" s="79">
        <v>1</v>
      </c>
      <c r="D48" s="79"/>
      <c r="E48" s="79"/>
      <c r="F48" s="79"/>
      <c r="G48" s="79">
        <v>1</v>
      </c>
    </row>
    <row r="49" spans="2:7" x14ac:dyDescent="0.2">
      <c r="B49" s="78" t="s">
        <v>184</v>
      </c>
      <c r="C49" s="80"/>
      <c r="D49" s="80">
        <v>1</v>
      </c>
      <c r="E49" s="80">
        <v>2</v>
      </c>
      <c r="F49" s="80"/>
      <c r="G49" s="80">
        <v>3</v>
      </c>
    </row>
    <row r="50" spans="2:7" x14ac:dyDescent="0.2">
      <c r="B50" s="78" t="s">
        <v>196</v>
      </c>
      <c r="C50" s="79"/>
      <c r="D50" s="79">
        <v>1</v>
      </c>
      <c r="E50" s="79"/>
      <c r="F50" s="79"/>
      <c r="G50" s="79">
        <v>1</v>
      </c>
    </row>
    <row r="52" spans="2:7" x14ac:dyDescent="0.2">
      <c r="B52" s="34" t="s">
        <v>192</v>
      </c>
    </row>
    <row r="56" spans="2:7" ht="25.5" x14ac:dyDescent="0.2">
      <c r="B56" s="77">
        <v>2020</v>
      </c>
      <c r="C56" s="78" t="s">
        <v>171</v>
      </c>
      <c r="D56" s="78" t="s">
        <v>172</v>
      </c>
      <c r="E56" s="35" t="s">
        <v>198</v>
      </c>
      <c r="F56" s="35" t="s">
        <v>199</v>
      </c>
      <c r="G56" s="78" t="s">
        <v>65</v>
      </c>
    </row>
    <row r="57" spans="2:7" x14ac:dyDescent="0.2">
      <c r="B57" s="78" t="s">
        <v>173</v>
      </c>
      <c r="C57" s="79">
        <v>25</v>
      </c>
      <c r="D57" s="79">
        <v>9</v>
      </c>
      <c r="E57" s="79">
        <v>1</v>
      </c>
      <c r="F57" s="79"/>
      <c r="G57" s="79">
        <v>35</v>
      </c>
    </row>
    <row r="58" spans="2:7" x14ac:dyDescent="0.2">
      <c r="B58" s="78" t="s">
        <v>174</v>
      </c>
      <c r="C58" s="80">
        <v>2</v>
      </c>
      <c r="D58" s="80">
        <v>2</v>
      </c>
      <c r="E58" s="80"/>
      <c r="F58" s="80"/>
      <c r="G58" s="80">
        <v>4</v>
      </c>
    </row>
    <row r="59" spans="2:7" x14ac:dyDescent="0.2">
      <c r="B59" s="78" t="s">
        <v>175</v>
      </c>
      <c r="C59" s="79">
        <v>1</v>
      </c>
      <c r="D59" s="79">
        <v>1</v>
      </c>
      <c r="E59" s="79"/>
      <c r="F59" s="79"/>
      <c r="G59" s="79">
        <v>2</v>
      </c>
    </row>
    <row r="60" spans="2:7" x14ac:dyDescent="0.2">
      <c r="B60" s="78" t="s">
        <v>177</v>
      </c>
      <c r="C60" s="80">
        <v>7</v>
      </c>
      <c r="D60" s="80"/>
      <c r="E60" s="80">
        <v>1</v>
      </c>
      <c r="F60" s="80"/>
      <c r="G60" s="80">
        <v>8</v>
      </c>
    </row>
    <row r="61" spans="2:7" x14ac:dyDescent="0.2">
      <c r="B61" s="78" t="s">
        <v>178</v>
      </c>
      <c r="C61" s="79"/>
      <c r="D61" s="79">
        <v>1</v>
      </c>
      <c r="E61" s="79"/>
      <c r="F61" s="79"/>
      <c r="G61" s="79">
        <v>1</v>
      </c>
    </row>
    <row r="62" spans="2:7" x14ac:dyDescent="0.2">
      <c r="B62" s="78" t="s">
        <v>179</v>
      </c>
      <c r="C62" s="80">
        <v>2</v>
      </c>
      <c r="D62" s="80"/>
      <c r="E62" s="80"/>
      <c r="F62" s="80"/>
      <c r="G62" s="80">
        <v>2</v>
      </c>
    </row>
    <row r="63" spans="2:7" x14ac:dyDescent="0.2">
      <c r="B63" s="78" t="s">
        <v>194</v>
      </c>
      <c r="C63" s="79">
        <v>1</v>
      </c>
      <c r="D63" s="79">
        <v>1</v>
      </c>
      <c r="E63" s="79"/>
      <c r="F63" s="79"/>
      <c r="G63" s="79">
        <v>2</v>
      </c>
    </row>
    <row r="64" spans="2:7" x14ac:dyDescent="0.2">
      <c r="B64" s="78" t="s">
        <v>184</v>
      </c>
      <c r="C64" s="80">
        <v>6</v>
      </c>
      <c r="D64" s="80"/>
      <c r="E64" s="80"/>
      <c r="F64" s="80"/>
      <c r="G64" s="80">
        <v>6</v>
      </c>
    </row>
    <row r="65" spans="2:7" x14ac:dyDescent="0.2">
      <c r="B65" s="78" t="s">
        <v>185</v>
      </c>
      <c r="C65" s="79">
        <v>1</v>
      </c>
      <c r="D65" s="79"/>
      <c r="E65" s="79"/>
      <c r="F65" s="79"/>
      <c r="G65" s="79">
        <v>1</v>
      </c>
    </row>
    <row r="66" spans="2:7" x14ac:dyDescent="0.2">
      <c r="B66" s="78" t="s">
        <v>186</v>
      </c>
      <c r="C66" s="80"/>
      <c r="D66" s="80">
        <v>1</v>
      </c>
      <c r="E66" s="80"/>
      <c r="F66" s="80"/>
      <c r="G66" s="80">
        <v>1</v>
      </c>
    </row>
    <row r="67" spans="2:7" x14ac:dyDescent="0.2">
      <c r="B67" s="78" t="s">
        <v>188</v>
      </c>
      <c r="C67" s="79">
        <v>4</v>
      </c>
      <c r="D67" s="79">
        <v>1</v>
      </c>
      <c r="E67" s="79"/>
      <c r="F67" s="79"/>
      <c r="G67" s="79">
        <v>5</v>
      </c>
    </row>
    <row r="68" spans="2:7" x14ac:dyDescent="0.2">
      <c r="B68" s="78" t="s">
        <v>190</v>
      </c>
      <c r="C68" s="80"/>
      <c r="D68" s="80">
        <v>1</v>
      </c>
      <c r="E68" s="80"/>
      <c r="F68" s="80"/>
      <c r="G68" s="80">
        <v>1</v>
      </c>
    </row>
    <row r="69" spans="2:7" x14ac:dyDescent="0.2">
      <c r="B69" s="78" t="s">
        <v>197</v>
      </c>
      <c r="C69" s="79">
        <v>1</v>
      </c>
      <c r="D69" s="79">
        <v>1</v>
      </c>
      <c r="E69" s="79"/>
      <c r="F69" s="79"/>
      <c r="G69" s="79">
        <v>2</v>
      </c>
    </row>
  </sheetData>
  <sheetProtection algorithmName="SHA-512" hashValue="8v+QrrKm6LQw7T66yLoKPdxedMI53717mCmchtcp9mfe1XMc8p+e8H47plIFE3YygFxKdvUi8hUAyBeXF5RlhA==" saltValue="lEQUU8SkpNQXn6lmE40EDA==" spinCount="100000" sheet="1" objects="1" scenarios="1"/>
  <mergeCells count="1">
    <mergeCell ref="B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7042-F614-4B98-A442-1406C6C6ACF7}">
  <sheetPr>
    <tabColor rgb="FF92D050"/>
  </sheetPr>
  <dimension ref="A1:F29"/>
  <sheetViews>
    <sheetView showGridLines="0" zoomScale="80" zoomScaleNormal="80" workbookViewId="0">
      <selection activeCell="B31" sqref="B31"/>
    </sheetView>
  </sheetViews>
  <sheetFormatPr defaultColWidth="12.42578125" defaultRowHeight="15" x14ac:dyDescent="0.2"/>
  <cols>
    <col min="1" max="1" width="86.5703125" style="95" customWidth="1"/>
    <col min="2" max="2" width="23.42578125" style="95" customWidth="1"/>
    <col min="3" max="3" width="26.85546875" style="95" customWidth="1"/>
    <col min="4" max="4" width="37.28515625" style="95" customWidth="1"/>
    <col min="5" max="5" width="34.42578125" style="95" customWidth="1"/>
    <col min="6" max="6" width="22.42578125" style="95" customWidth="1"/>
    <col min="7" max="16384" width="12.42578125" style="95"/>
  </cols>
  <sheetData>
    <row r="1" spans="1:6" ht="18" x14ac:dyDescent="0.25">
      <c r="A1" s="94" t="s">
        <v>60</v>
      </c>
    </row>
    <row r="2" spans="1:6" ht="20.25" x14ac:dyDescent="0.3">
      <c r="A2" s="96" t="s">
        <v>231</v>
      </c>
    </row>
    <row r="3" spans="1:6" ht="20.25" x14ac:dyDescent="0.3">
      <c r="A3" s="96" t="s">
        <v>232</v>
      </c>
    </row>
    <row r="5" spans="1:6" ht="18" x14ac:dyDescent="0.25">
      <c r="A5" s="94" t="s">
        <v>233</v>
      </c>
    </row>
    <row r="6" spans="1:6" ht="20.25" x14ac:dyDescent="0.3">
      <c r="A6" s="96" t="s">
        <v>234</v>
      </c>
    </row>
    <row r="9" spans="1:6" ht="20.25" x14ac:dyDescent="0.25">
      <c r="A9" s="97"/>
      <c r="B9" s="98" t="s">
        <v>171</v>
      </c>
      <c r="C9" s="98" t="s">
        <v>172</v>
      </c>
      <c r="D9" s="98" t="s">
        <v>235</v>
      </c>
      <c r="E9" s="98" t="s">
        <v>236</v>
      </c>
      <c r="F9" s="98" t="s">
        <v>65</v>
      </c>
    </row>
    <row r="10" spans="1:6" ht="20.25" x14ac:dyDescent="0.2">
      <c r="A10" s="98" t="s">
        <v>173</v>
      </c>
      <c r="B10" s="99"/>
      <c r="C10" s="99"/>
      <c r="D10" s="99"/>
      <c r="E10" s="99"/>
      <c r="F10" s="99"/>
    </row>
    <row r="11" spans="1:6" ht="20.25" x14ac:dyDescent="0.2">
      <c r="A11" s="98" t="s">
        <v>237</v>
      </c>
      <c r="B11" s="99"/>
      <c r="C11" s="99"/>
      <c r="D11" s="99"/>
      <c r="E11" s="99"/>
      <c r="F11" s="99"/>
    </row>
    <row r="12" spans="1:6" ht="20.25" x14ac:dyDescent="0.2">
      <c r="A12" s="98" t="s">
        <v>238</v>
      </c>
      <c r="B12" s="100">
        <f>300*4*3</f>
        <v>3600</v>
      </c>
      <c r="C12" s="100">
        <f>200*4*3</f>
        <v>2400</v>
      </c>
      <c r="D12" s="101" t="s">
        <v>239</v>
      </c>
      <c r="E12" s="101" t="s">
        <v>239</v>
      </c>
      <c r="F12" s="100">
        <f>B12+C12</f>
        <v>6000</v>
      </c>
    </row>
    <row r="13" spans="1:6" ht="20.25" x14ac:dyDescent="0.2">
      <c r="A13" s="98" t="s">
        <v>240</v>
      </c>
      <c r="B13" s="99">
        <f>100*4*3</f>
        <v>1200</v>
      </c>
      <c r="C13" s="99">
        <f>80*4*3</f>
        <v>960</v>
      </c>
      <c r="D13" s="102" t="s">
        <v>239</v>
      </c>
      <c r="E13" s="102" t="s">
        <v>239</v>
      </c>
      <c r="F13" s="99">
        <f>B13+C13</f>
        <v>2160</v>
      </c>
    </row>
    <row r="14" spans="1:6" ht="20.25" x14ac:dyDescent="0.2">
      <c r="A14" s="98" t="s">
        <v>241</v>
      </c>
      <c r="B14" s="100">
        <f>240*4*3</f>
        <v>2880</v>
      </c>
      <c r="C14" s="100">
        <f>200*4*3</f>
        <v>2400</v>
      </c>
      <c r="D14" s="101" t="s">
        <v>239</v>
      </c>
      <c r="E14" s="101" t="s">
        <v>239</v>
      </c>
      <c r="F14" s="100">
        <f>B14+C14</f>
        <v>5280</v>
      </c>
    </row>
    <row r="15" spans="1:6" ht="20.25" x14ac:dyDescent="0.2">
      <c r="A15" s="98" t="s">
        <v>242</v>
      </c>
      <c r="B15" s="99">
        <f>70*4*3</f>
        <v>840</v>
      </c>
      <c r="C15" s="102" t="s">
        <v>239</v>
      </c>
      <c r="D15" s="102" t="s">
        <v>239</v>
      </c>
      <c r="E15" s="102" t="s">
        <v>239</v>
      </c>
      <c r="F15" s="99">
        <f>B15</f>
        <v>840</v>
      </c>
    </row>
    <row r="16" spans="1:6" ht="20.25" x14ac:dyDescent="0.2">
      <c r="A16" s="98" t="s">
        <v>243</v>
      </c>
      <c r="B16" s="100">
        <f>70*4*3</f>
        <v>840</v>
      </c>
      <c r="C16" s="100">
        <f>40*4*3</f>
        <v>480</v>
      </c>
      <c r="D16" s="100">
        <f>30*4*3</f>
        <v>360</v>
      </c>
      <c r="E16" s="100">
        <f>70*4*3</f>
        <v>840</v>
      </c>
      <c r="F16" s="100">
        <f>B16+C16+D16+E16</f>
        <v>2520</v>
      </c>
    </row>
    <row r="17" spans="1:6" ht="20.25" x14ac:dyDescent="0.2">
      <c r="A17" s="98" t="s">
        <v>244</v>
      </c>
      <c r="B17" s="99">
        <f>20*4*3</f>
        <v>240</v>
      </c>
      <c r="C17" s="102" t="s">
        <v>239</v>
      </c>
      <c r="D17" s="102" t="s">
        <v>239</v>
      </c>
      <c r="E17" s="102" t="s">
        <v>239</v>
      </c>
      <c r="F17" s="99">
        <f>B17</f>
        <v>240</v>
      </c>
    </row>
    <row r="18" spans="1:6" ht="20.25" x14ac:dyDescent="0.2">
      <c r="A18" s="98" t="s">
        <v>245</v>
      </c>
      <c r="B18" s="100">
        <f>90*4*3</f>
        <v>1080</v>
      </c>
      <c r="C18" s="101" t="s">
        <v>239</v>
      </c>
      <c r="D18" s="101" t="s">
        <v>239</v>
      </c>
      <c r="E18" s="101" t="s">
        <v>239</v>
      </c>
      <c r="F18" s="100">
        <f>B18</f>
        <v>1080</v>
      </c>
    </row>
    <row r="19" spans="1:6" ht="20.25" x14ac:dyDescent="0.2">
      <c r="A19" s="98" t="s">
        <v>246</v>
      </c>
      <c r="B19" s="99">
        <f>70*4*3</f>
        <v>840</v>
      </c>
      <c r="C19" s="99">
        <f>20*4*3</f>
        <v>240</v>
      </c>
      <c r="D19" s="102" t="s">
        <v>239</v>
      </c>
      <c r="E19" s="102" t="s">
        <v>239</v>
      </c>
      <c r="F19" s="99">
        <f>B19</f>
        <v>840</v>
      </c>
    </row>
    <row r="20" spans="1:6" ht="20.25" x14ac:dyDescent="0.2">
      <c r="A20" s="98" t="s">
        <v>247</v>
      </c>
      <c r="B20" s="100">
        <f>60*4*3</f>
        <v>720</v>
      </c>
      <c r="C20" s="101" t="s">
        <v>239</v>
      </c>
      <c r="D20" s="101" t="s">
        <v>239</v>
      </c>
      <c r="E20" s="101" t="s">
        <v>239</v>
      </c>
      <c r="F20" s="100">
        <f>B20</f>
        <v>720</v>
      </c>
    </row>
    <row r="21" spans="1:6" ht="20.25" x14ac:dyDescent="0.2">
      <c r="A21" s="98" t="s">
        <v>248</v>
      </c>
      <c r="B21" s="102" t="s">
        <v>239</v>
      </c>
      <c r="C21" s="102" t="s">
        <v>239</v>
      </c>
      <c r="D21" s="102" t="s">
        <v>239</v>
      </c>
      <c r="E21" s="102" t="s">
        <v>239</v>
      </c>
      <c r="F21" s="99"/>
    </row>
    <row r="22" spans="1:6" ht="20.25" x14ac:dyDescent="0.2">
      <c r="A22" s="98" t="s">
        <v>249</v>
      </c>
      <c r="B22" s="99">
        <f>20*4*3</f>
        <v>240</v>
      </c>
      <c r="C22" s="99">
        <f>10*4*3</f>
        <v>120</v>
      </c>
      <c r="D22" s="99">
        <f>15*4*3</f>
        <v>180</v>
      </c>
      <c r="E22" s="99">
        <f>5*4*3</f>
        <v>60</v>
      </c>
      <c r="F22" s="99">
        <f>B22+C22+D22+E22</f>
        <v>600</v>
      </c>
    </row>
    <row r="23" spans="1:6" ht="20.25" x14ac:dyDescent="0.2">
      <c r="A23" s="98" t="s">
        <v>250</v>
      </c>
      <c r="B23" s="103">
        <v>50000</v>
      </c>
      <c r="C23" s="102" t="s">
        <v>239</v>
      </c>
      <c r="D23" s="102" t="s">
        <v>239</v>
      </c>
      <c r="E23" s="102" t="s">
        <v>239</v>
      </c>
      <c r="F23" s="103">
        <f>B23</f>
        <v>50000</v>
      </c>
    </row>
    <row r="24" spans="1:6" ht="20.25" x14ac:dyDescent="0.2">
      <c r="A24" s="98" t="s">
        <v>251</v>
      </c>
      <c r="B24" s="102" t="s">
        <v>239</v>
      </c>
      <c r="C24" s="102" t="s">
        <v>239</v>
      </c>
      <c r="D24" s="102" t="s">
        <v>239</v>
      </c>
      <c r="E24" s="99">
        <f>600*3</f>
        <v>1800</v>
      </c>
      <c r="F24" s="99">
        <f>E24</f>
        <v>1800</v>
      </c>
    </row>
    <row r="25" spans="1:6" ht="20.25" x14ac:dyDescent="0.2">
      <c r="A25" s="98" t="s">
        <v>252</v>
      </c>
      <c r="B25" s="101" t="s">
        <v>239</v>
      </c>
      <c r="C25" s="101" t="s">
        <v>239</v>
      </c>
      <c r="D25" s="101" t="s">
        <v>239</v>
      </c>
      <c r="E25" s="100">
        <f>15*2*25*3</f>
        <v>2250</v>
      </c>
      <c r="F25" s="100">
        <f>E25</f>
        <v>2250</v>
      </c>
    </row>
    <row r="26" spans="1:6" x14ac:dyDescent="0.2">
      <c r="A26" s="104"/>
    </row>
    <row r="27" spans="1:6" ht="18" x14ac:dyDescent="0.25">
      <c r="A27" s="105" t="s">
        <v>192</v>
      </c>
      <c r="F27" s="95">
        <v>74330</v>
      </c>
    </row>
    <row r="28" spans="1:6" x14ac:dyDescent="0.2">
      <c r="A28" s="104"/>
    </row>
    <row r="29" spans="1:6" x14ac:dyDescent="0.2">
      <c r="A29" s="10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5"/>
  <sheetViews>
    <sheetView showGridLines="0" zoomScale="85" zoomScaleNormal="85" workbookViewId="0">
      <selection activeCell="B25" sqref="B25"/>
    </sheetView>
  </sheetViews>
  <sheetFormatPr defaultColWidth="8.7109375" defaultRowHeight="12.75" x14ac:dyDescent="0.2"/>
  <cols>
    <col min="1" max="1" width="8.7109375" style="42"/>
    <col min="2" max="2" width="45.5703125" style="42" customWidth="1"/>
    <col min="3" max="3" width="31.5703125" style="42" customWidth="1"/>
    <col min="4" max="4" width="33.42578125" style="42" customWidth="1"/>
    <col min="5" max="5" width="65.5703125" style="42" customWidth="1"/>
    <col min="6" max="16384" width="8.7109375" style="42"/>
  </cols>
  <sheetData>
    <row r="2" spans="2:5" x14ac:dyDescent="0.2">
      <c r="B2" s="40" t="s">
        <v>60</v>
      </c>
      <c r="C2" s="41"/>
      <c r="D2" s="41"/>
      <c r="E2" s="41"/>
    </row>
    <row r="3" spans="2:5" x14ac:dyDescent="0.2">
      <c r="B3" s="40" t="s">
        <v>68</v>
      </c>
      <c r="C3" s="41"/>
      <c r="D3" s="41"/>
      <c r="E3" s="41"/>
    </row>
    <row r="4" spans="2:5" x14ac:dyDescent="0.2">
      <c r="B4" s="40"/>
      <c r="C4" s="41"/>
      <c r="D4" s="41"/>
      <c r="E4" s="41"/>
    </row>
    <row r="6" spans="2:5" x14ac:dyDescent="0.2">
      <c r="B6" s="40" t="s">
        <v>69</v>
      </c>
      <c r="C6" s="41"/>
      <c r="D6" s="41"/>
      <c r="E6" s="41"/>
    </row>
    <row r="8" spans="2:5" ht="42" customHeight="1" x14ac:dyDescent="0.2">
      <c r="B8" s="90" t="s">
        <v>70</v>
      </c>
      <c r="C8" s="90" t="s">
        <v>71</v>
      </c>
      <c r="D8" s="90" t="s">
        <v>72</v>
      </c>
      <c r="E8" s="41"/>
    </row>
    <row r="9" spans="2:5" ht="30.95" customHeight="1" x14ac:dyDescent="0.2">
      <c r="B9" s="91" t="s">
        <v>73</v>
      </c>
      <c r="C9" s="44"/>
      <c r="D9" s="44"/>
      <c r="E9" s="41"/>
    </row>
    <row r="10" spans="2:5" ht="32.450000000000003" customHeight="1" x14ac:dyDescent="0.2">
      <c r="B10" s="91" t="s">
        <v>74</v>
      </c>
      <c r="C10" s="45"/>
      <c r="D10" s="45"/>
      <c r="E10" s="41"/>
    </row>
    <row r="11" spans="2:5" ht="21.6" customHeight="1" x14ac:dyDescent="0.2">
      <c r="B11" s="91" t="s">
        <v>75</v>
      </c>
      <c r="C11" s="44"/>
      <c r="D11" s="44"/>
      <c r="E11" s="41"/>
    </row>
    <row r="12" spans="2:5" ht="27.95" customHeight="1" x14ac:dyDescent="0.2">
      <c r="B12" s="91" t="s">
        <v>76</v>
      </c>
      <c r="C12" s="45"/>
      <c r="D12" s="45"/>
      <c r="E12" s="41"/>
    </row>
    <row r="13" spans="2:5" ht="20.100000000000001" customHeight="1" x14ac:dyDescent="0.2">
      <c r="B13" s="91" t="s">
        <v>77</v>
      </c>
      <c r="C13" s="44"/>
      <c r="D13" s="44"/>
      <c r="E13" s="41"/>
    </row>
    <row r="14" spans="2:5" ht="44.45" customHeight="1" x14ac:dyDescent="0.2">
      <c r="B14" s="91" t="s">
        <v>78</v>
      </c>
      <c r="C14" s="45"/>
      <c r="D14" s="45"/>
      <c r="E14" s="41"/>
    </row>
    <row r="15" spans="2:5" ht="20.100000000000001" customHeight="1" x14ac:dyDescent="0.2">
      <c r="B15" s="91" t="s">
        <v>79</v>
      </c>
      <c r="C15" s="44"/>
      <c r="D15" s="44"/>
      <c r="E15" s="41"/>
    </row>
    <row r="16" spans="2:5" ht="25.5" x14ac:dyDescent="0.2">
      <c r="B16" s="91" t="s">
        <v>80</v>
      </c>
      <c r="C16" s="45"/>
      <c r="D16" s="45"/>
      <c r="E16" s="49"/>
    </row>
    <row r="17" spans="2:5" ht="30.6" customHeight="1" x14ac:dyDescent="0.2">
      <c r="B17" s="91" t="s">
        <v>81</v>
      </c>
      <c r="C17" s="46"/>
      <c r="D17" s="46"/>
      <c r="E17" s="41"/>
    </row>
    <row r="18" spans="2:5" ht="40.5" customHeight="1" x14ac:dyDescent="0.2">
      <c r="B18" s="91" t="s">
        <v>82</v>
      </c>
      <c r="C18" s="45"/>
      <c r="D18" s="45"/>
    </row>
    <row r="19" spans="2:5" ht="21.95" customHeight="1" x14ac:dyDescent="0.2">
      <c r="B19" s="91" t="s">
        <v>83</v>
      </c>
      <c r="C19" s="46"/>
      <c r="D19" s="46"/>
    </row>
    <row r="20" spans="2:5" ht="17.45" customHeight="1" x14ac:dyDescent="0.2">
      <c r="B20" s="91" t="s">
        <v>84</v>
      </c>
      <c r="C20" s="45"/>
      <c r="D20" s="45"/>
    </row>
    <row r="21" spans="2:5" x14ac:dyDescent="0.2">
      <c r="B21" s="92" t="s">
        <v>65</v>
      </c>
      <c r="C21" s="44"/>
      <c r="D21" s="44"/>
    </row>
    <row r="25" spans="2:5" x14ac:dyDescent="0.2">
      <c r="B25" s="93" t="s">
        <v>230</v>
      </c>
    </row>
  </sheetData>
  <sheetProtection algorithmName="SHA-512" hashValue="bRoeEZQuXc4Y34NA/RADeUO3ATZgjQy2EXxSPvxwef6kjD/XA8uhTWtJ6nLR8vB7XMbuHWNtGDzBpHezZa3jRg==" saltValue="heWaDR6NJiBmTkJcCoWROQ=="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1"/>
  <sheetViews>
    <sheetView showGridLines="0" zoomScale="85" zoomScaleNormal="85" workbookViewId="0">
      <selection activeCell="E11" sqref="E11"/>
    </sheetView>
  </sheetViews>
  <sheetFormatPr defaultColWidth="8.7109375" defaultRowHeight="12.75" x14ac:dyDescent="0.2"/>
  <cols>
    <col min="1" max="1" width="8.7109375" style="42"/>
    <col min="2" max="2" width="45.5703125" style="42" customWidth="1"/>
    <col min="3" max="3" width="31.5703125" style="42" customWidth="1"/>
    <col min="4" max="4" width="33.42578125" style="42" customWidth="1"/>
    <col min="5" max="5" width="65.5703125" style="42" customWidth="1"/>
    <col min="6" max="16384" width="8.7109375" style="42"/>
  </cols>
  <sheetData>
    <row r="2" spans="2:5" x14ac:dyDescent="0.2">
      <c r="B2" s="40" t="s">
        <v>60</v>
      </c>
      <c r="C2" s="41"/>
      <c r="D2" s="41"/>
      <c r="E2" s="41"/>
    </row>
    <row r="3" spans="2:5" x14ac:dyDescent="0.2">
      <c r="B3" s="40" t="s">
        <v>68</v>
      </c>
      <c r="C3" s="41"/>
      <c r="D3" s="41"/>
      <c r="E3" s="41"/>
    </row>
    <row r="4" spans="2:5" x14ac:dyDescent="0.2">
      <c r="B4" s="40"/>
      <c r="C4" s="41"/>
      <c r="D4" s="41"/>
      <c r="E4" s="41"/>
    </row>
    <row r="6" spans="2:5" x14ac:dyDescent="0.2">
      <c r="B6" s="40" t="s">
        <v>69</v>
      </c>
      <c r="C6" s="41"/>
      <c r="D6" s="41"/>
      <c r="E6" s="41"/>
    </row>
    <row r="8" spans="2:5" ht="38.25" x14ac:dyDescent="0.2">
      <c r="B8" s="43" t="s">
        <v>70</v>
      </c>
      <c r="C8" s="43" t="s">
        <v>71</v>
      </c>
      <c r="D8" s="43" t="s">
        <v>72</v>
      </c>
      <c r="E8" s="41"/>
    </row>
    <row r="9" spans="2:5" ht="30.95" customHeight="1" x14ac:dyDescent="0.2">
      <c r="B9" s="48" t="s">
        <v>73</v>
      </c>
      <c r="C9" s="44">
        <v>7</v>
      </c>
      <c r="D9" s="44">
        <v>16</v>
      </c>
      <c r="E9" s="41"/>
    </row>
    <row r="10" spans="2:5" ht="32.450000000000003" customHeight="1" x14ac:dyDescent="0.2">
      <c r="B10" s="48" t="s">
        <v>74</v>
      </c>
      <c r="C10" s="45"/>
      <c r="D10" s="45"/>
      <c r="E10" s="41"/>
    </row>
    <row r="11" spans="2:5" ht="21.6" customHeight="1" x14ac:dyDescent="0.2">
      <c r="B11" s="48" t="s">
        <v>75</v>
      </c>
      <c r="C11" s="44">
        <v>35</v>
      </c>
      <c r="D11" s="44">
        <v>45</v>
      </c>
      <c r="E11" s="41"/>
    </row>
    <row r="12" spans="2:5" ht="27.95" customHeight="1" x14ac:dyDescent="0.2">
      <c r="B12" s="48" t="s">
        <v>76</v>
      </c>
      <c r="C12" s="45">
        <v>3</v>
      </c>
      <c r="D12" s="45">
        <v>25</v>
      </c>
      <c r="E12" s="41"/>
    </row>
    <row r="13" spans="2:5" ht="20.100000000000001" customHeight="1" x14ac:dyDescent="0.2">
      <c r="B13" s="48" t="s">
        <v>77</v>
      </c>
      <c r="C13" s="44">
        <v>0</v>
      </c>
      <c r="D13" s="44">
        <v>0</v>
      </c>
      <c r="E13" s="41"/>
    </row>
    <row r="14" spans="2:5" ht="44.45" customHeight="1" x14ac:dyDescent="0.2">
      <c r="B14" s="48" t="s">
        <v>78</v>
      </c>
      <c r="C14" s="45">
        <v>39</v>
      </c>
      <c r="D14" s="45">
        <v>72</v>
      </c>
      <c r="E14" s="41"/>
    </row>
    <row r="15" spans="2:5" ht="20.100000000000001" customHeight="1" x14ac:dyDescent="0.2">
      <c r="B15" s="48" t="s">
        <v>79</v>
      </c>
      <c r="C15" s="44"/>
      <c r="D15" s="44"/>
      <c r="E15" s="41"/>
    </row>
    <row r="16" spans="2:5" ht="25.5" x14ac:dyDescent="0.2">
      <c r="B16" s="48" t="s">
        <v>80</v>
      </c>
      <c r="C16" s="45">
        <v>4</v>
      </c>
      <c r="D16" s="45">
        <v>4</v>
      </c>
      <c r="E16" s="49"/>
    </row>
    <row r="17" spans="2:5" ht="30.6" customHeight="1" x14ac:dyDescent="0.2">
      <c r="B17" s="48" t="s">
        <v>81</v>
      </c>
      <c r="C17" s="46">
        <v>26</v>
      </c>
      <c r="D17" s="46">
        <v>7</v>
      </c>
      <c r="E17" s="41"/>
    </row>
    <row r="18" spans="2:5" ht="40.5" customHeight="1" x14ac:dyDescent="0.2">
      <c r="B18" s="48" t="s">
        <v>82</v>
      </c>
      <c r="C18" s="45">
        <v>41</v>
      </c>
      <c r="D18" s="45">
        <v>2</v>
      </c>
    </row>
    <row r="19" spans="2:5" ht="21.95" customHeight="1" x14ac:dyDescent="0.2">
      <c r="B19" s="48" t="s">
        <v>83</v>
      </c>
      <c r="C19" s="46">
        <v>21</v>
      </c>
      <c r="D19" s="46">
        <v>5</v>
      </c>
    </row>
    <row r="20" spans="2:5" ht="17.45" customHeight="1" x14ac:dyDescent="0.2">
      <c r="B20" s="48" t="s">
        <v>84</v>
      </c>
      <c r="C20" s="45">
        <v>0</v>
      </c>
      <c r="D20" s="45">
        <v>0</v>
      </c>
    </row>
    <row r="21" spans="2:5" x14ac:dyDescent="0.2">
      <c r="B21" s="47" t="s">
        <v>65</v>
      </c>
      <c r="C21" s="82">
        <v>176</v>
      </c>
      <c r="D21" s="82">
        <v>176</v>
      </c>
    </row>
  </sheetData>
  <sheetProtection algorithmName="SHA-512" hashValue="FSX/jqIhM/uENSqJSwUU7itNI+0/SSJ51VP+loO9rexTaaApN5tlF4XpVylB1Iilv5ETRRSFNxMpYxDv+CX1xw==" saltValue="bdgYKF2D6Rt5s0et+mNH9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F862-F4BA-4453-8543-52A62B86F9E3}">
  <sheetPr>
    <tabColor rgb="FF92D050"/>
  </sheetPr>
  <dimension ref="A1:C22"/>
  <sheetViews>
    <sheetView showGridLines="0" tabSelected="1" zoomScale="80" zoomScaleNormal="80" workbookViewId="0">
      <selection activeCell="H13" sqref="H13"/>
    </sheetView>
  </sheetViews>
  <sheetFormatPr defaultColWidth="12.42578125" defaultRowHeight="15" x14ac:dyDescent="0.2"/>
  <cols>
    <col min="1" max="1" width="97.85546875" style="95" customWidth="1"/>
    <col min="2" max="3" width="52.42578125" style="95" customWidth="1"/>
    <col min="4" max="16384" width="12.42578125" style="95"/>
  </cols>
  <sheetData>
    <row r="1" spans="1:3" ht="18" x14ac:dyDescent="0.25">
      <c r="A1" s="94" t="s">
        <v>60</v>
      </c>
    </row>
    <row r="2" spans="1:3" ht="20.25" x14ac:dyDescent="0.3">
      <c r="A2" s="96" t="s">
        <v>253</v>
      </c>
    </row>
    <row r="3" spans="1:3" ht="20.25" x14ac:dyDescent="0.3">
      <c r="A3" s="96"/>
    </row>
    <row r="5" spans="1:3" ht="20.25" x14ac:dyDescent="0.3">
      <c r="A5" s="96" t="s">
        <v>254</v>
      </c>
    </row>
    <row r="7" spans="1:3" ht="60.75" x14ac:dyDescent="0.2">
      <c r="A7" s="106" t="s">
        <v>255</v>
      </c>
      <c r="B7" s="106" t="s">
        <v>256</v>
      </c>
      <c r="C7" s="106" t="s">
        <v>257</v>
      </c>
    </row>
    <row r="8" spans="1:3" ht="36" x14ac:dyDescent="0.2">
      <c r="A8" s="107" t="s">
        <v>258</v>
      </c>
      <c r="B8" s="108">
        <v>0</v>
      </c>
      <c r="C8" s="108">
        <v>0</v>
      </c>
    </row>
    <row r="9" spans="1:3" ht="20.25" x14ac:dyDescent="0.2">
      <c r="A9" s="107" t="s">
        <v>259</v>
      </c>
      <c r="B9" s="109">
        <v>0</v>
      </c>
      <c r="C9" s="109">
        <v>0</v>
      </c>
    </row>
    <row r="10" spans="1:3" ht="20.25" x14ac:dyDescent="0.2">
      <c r="A10" s="107" t="s">
        <v>260</v>
      </c>
      <c r="B10" s="108">
        <v>15</v>
      </c>
      <c r="C10" s="108">
        <v>43</v>
      </c>
    </row>
    <row r="11" spans="1:3" ht="20.25" x14ac:dyDescent="0.2">
      <c r="A11" s="107" t="s">
        <v>261</v>
      </c>
      <c r="B11" s="109">
        <v>8</v>
      </c>
      <c r="C11" s="109">
        <v>465</v>
      </c>
    </row>
    <row r="12" spans="1:3" ht="20.25" x14ac:dyDescent="0.2">
      <c r="A12" s="107" t="s">
        <v>262</v>
      </c>
      <c r="B12" s="108">
        <v>0</v>
      </c>
      <c r="C12" s="108">
        <v>0</v>
      </c>
    </row>
    <row r="13" spans="1:3" ht="54" x14ac:dyDescent="0.2">
      <c r="A13" s="107" t="s">
        <v>263</v>
      </c>
      <c r="B13" s="109">
        <v>14</v>
      </c>
      <c r="C13" s="109">
        <v>25</v>
      </c>
    </row>
    <row r="14" spans="1:3" ht="20.25" x14ac:dyDescent="0.2">
      <c r="A14" s="107" t="s">
        <v>264</v>
      </c>
      <c r="B14" s="108">
        <v>0</v>
      </c>
      <c r="C14" s="108">
        <v>0</v>
      </c>
    </row>
    <row r="15" spans="1:3" ht="36" x14ac:dyDescent="0.2">
      <c r="A15" s="107" t="s">
        <v>265</v>
      </c>
      <c r="B15" s="109">
        <v>1</v>
      </c>
      <c r="C15" s="109">
        <v>0</v>
      </c>
    </row>
    <row r="16" spans="1:3" ht="36" x14ac:dyDescent="0.2">
      <c r="A16" s="107" t="s">
        <v>266</v>
      </c>
      <c r="B16" s="108">
        <v>50</v>
      </c>
      <c r="C16" s="108">
        <v>0</v>
      </c>
    </row>
    <row r="17" spans="1:3" ht="54" x14ac:dyDescent="0.2">
      <c r="A17" s="107" t="s">
        <v>267</v>
      </c>
      <c r="B17" s="109">
        <v>37</v>
      </c>
      <c r="C17" s="109"/>
    </row>
    <row r="18" spans="1:3" ht="20.25" x14ac:dyDescent="0.2">
      <c r="A18" s="107" t="s">
        <v>268</v>
      </c>
      <c r="B18" s="108">
        <v>106</v>
      </c>
      <c r="C18" s="108"/>
    </row>
    <row r="19" spans="1:3" ht="20.25" x14ac:dyDescent="0.2">
      <c r="A19" s="107" t="s">
        <v>269</v>
      </c>
      <c r="B19" s="109">
        <v>0</v>
      </c>
      <c r="C19" s="109">
        <v>0</v>
      </c>
    </row>
    <row r="20" spans="1:3" ht="20.25" x14ac:dyDescent="0.2">
      <c r="A20" s="98" t="s">
        <v>270</v>
      </c>
      <c r="B20" s="110">
        <f>SUM(B8:B19)</f>
        <v>231</v>
      </c>
      <c r="C20" s="110">
        <f>SUM(C8:C19)</f>
        <v>533</v>
      </c>
    </row>
    <row r="22" spans="1:3" ht="18" x14ac:dyDescent="0.25">
      <c r="A22"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TUNISIA_2018-2020</vt:lpstr>
      <vt:lpstr>TUNISIA_2023</vt:lpstr>
      <vt:lpstr>Data Q2_2018</vt:lpstr>
      <vt:lpstr>Data Q2_2020</vt:lpstr>
      <vt:lpstr>Data Q2_2023</vt:lpstr>
      <vt:lpstr>Data Q4_2018</vt:lpstr>
      <vt:lpstr>Data Q4_2020</vt:lpstr>
      <vt:lpstr>Data Q4_2023</vt:lpstr>
      <vt:lpstr>'TUNISIA_2018-2020'!Print_Area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2021-05-03T16:18:34Z</cp:lastPrinted>
  <dcterms:created xsi:type="dcterms:W3CDTF">2021-04-28T08:26:06Z</dcterms:created>
  <dcterms:modified xsi:type="dcterms:W3CDTF">2024-03-12T11:41:01Z</dcterms:modified>
</cp:coreProperties>
</file>