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2660" activeTab="0"/>
  </bookViews>
  <sheets>
    <sheet name="Sheet1" sheetId="1" r:id="rId1"/>
    <sheet name="Sheet2" sheetId="2" r:id="rId2"/>
    <sheet name="Sheet3" sheetId="3" r:id="rId3"/>
  </sheets>
  <definedNames>
    <definedName name="_ftn1" localSheetId="0">'Sheet1'!$C$10</definedName>
    <definedName name="_ftnref1" localSheetId="0">'Sheet1'!$A$29</definedName>
    <definedName name="_xlnm.Print_Area" localSheetId="0">'Sheet1'!$A$3:$H$61</definedName>
  </definedNames>
  <calcPr fullCalcOnLoad="1"/>
</workbook>
</file>

<file path=xl/sharedStrings.xml><?xml version="1.0" encoding="utf-8"?>
<sst xmlns="http://schemas.openxmlformats.org/spreadsheetml/2006/main" count="105" uniqueCount="69">
  <si>
    <t>Turkey</t>
  </si>
  <si>
    <t>Romania</t>
  </si>
  <si>
    <t>Bulgaria</t>
  </si>
  <si>
    <t>Spain</t>
  </si>
  <si>
    <t>Russian Federation</t>
  </si>
  <si>
    <t>Hungary</t>
  </si>
  <si>
    <t>Slovak Republic</t>
  </si>
  <si>
    <t>France</t>
  </si>
  <si>
    <t>United Kingdom</t>
  </si>
  <si>
    <t>Ukraine</t>
  </si>
  <si>
    <t>Czech Republic</t>
  </si>
  <si>
    <t>Greece</t>
  </si>
  <si>
    <t>Italy</t>
  </si>
  <si>
    <t>Albania</t>
  </si>
  <si>
    <t>Germany</t>
  </si>
  <si>
    <t>Portugal</t>
  </si>
  <si>
    <t>Bosnia and Herzegovina</t>
  </si>
  <si>
    <t>Sweden</t>
  </si>
  <si>
    <t>Belarus</t>
  </si>
  <si>
    <t>Poland</t>
  </si>
  <si>
    <t>Ireland</t>
  </si>
  <si>
    <t>Croatia</t>
  </si>
  <si>
    <t>Switzerland</t>
  </si>
  <si>
    <t>Belgium</t>
  </si>
  <si>
    <t>Austria</t>
  </si>
  <si>
    <t>Montenegro</t>
  </si>
  <si>
    <t>Latvia</t>
  </si>
  <si>
    <t>Finland</t>
  </si>
  <si>
    <t>Slovenia</t>
  </si>
  <si>
    <t>Norway</t>
  </si>
  <si>
    <t>Denmark</t>
  </si>
  <si>
    <t>Lithuania</t>
  </si>
  <si>
    <t>Georgia</t>
  </si>
  <si>
    <t>Azerbaijan</t>
  </si>
  <si>
    <t>Cyprus</t>
  </si>
  <si>
    <t>Estonia</t>
  </si>
  <si>
    <t>Luxembourg</t>
  </si>
  <si>
    <t>Armenia</t>
  </si>
  <si>
    <t>“The former Yugoslav Republic of Macedonia”</t>
  </si>
  <si>
    <t>the Netherlands</t>
  </si>
  <si>
    <t>Andorra</t>
  </si>
  <si>
    <t>Iceland</t>
  </si>
  <si>
    <t>Liechtenstein</t>
  </si>
  <si>
    <t>Malta</t>
  </si>
  <si>
    <t>Monaco</t>
  </si>
  <si>
    <t>San Marino</t>
  </si>
  <si>
    <t>Total in Europe</t>
  </si>
  <si>
    <t>Official number</t>
  </si>
  <si>
    <t>% of total population</t>
  </si>
  <si>
    <t>No data available</t>
  </si>
  <si>
    <t>* All reference to Kosovo, whether to the territory, institutions or population, in this text shall be understood in full compliance with United Nations Security Council Resolution 1244 and without prejudice to the status of Kosovo.</t>
  </si>
  <si>
    <t>Serbia (excl. Kosovo *)</t>
  </si>
  <si>
    <t>Kosovo *</t>
  </si>
  <si>
    <t>Average estimate (CoE used figure)</t>
  </si>
  <si>
    <t>(World Bank 2010)</t>
  </si>
  <si>
    <t>European Union (27)</t>
  </si>
  <si>
    <t>Council of Europe (47)</t>
  </si>
  <si>
    <t>Republic of Moldova</t>
  </si>
  <si>
    <t>Total population</t>
  </si>
  <si>
    <t>Minimum</t>
  </si>
  <si>
    <t>Maximum</t>
  </si>
  <si>
    <t>Census</t>
  </si>
  <si>
    <t>year</t>
  </si>
  <si>
    <t>(self-declared)</t>
  </si>
  <si>
    <t>Country</t>
  </si>
  <si>
    <t>estimate</t>
  </si>
  <si>
    <t>Average estimate as a</t>
  </si>
  <si>
    <t>Document prepared by the Support Team of the Special Representative of the Secretary General of the Council of Europe for Roma Issues</t>
  </si>
  <si>
    <t>Updated on 2 July 2012. Most estimates include both local Roma + Roma-related groups (Sinti, Travellers, etc.) &amp; Roma migrants. See details in "Sources".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</si>
</sst>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s>
  <fonts count="47">
    <font>
      <sz val="10"/>
      <name val="Arial"/>
      <family val="0"/>
    </font>
    <font>
      <sz val="10"/>
      <name val="Times New Roman"/>
      <family val="1"/>
    </font>
    <font>
      <b/>
      <i/>
      <sz val="10"/>
      <name val="Times New Roman"/>
      <family val="1"/>
    </font>
    <font>
      <b/>
      <sz val="10"/>
      <name val="Times New Roman"/>
      <family val="1"/>
    </font>
    <font>
      <i/>
      <sz val="10"/>
      <name val="Times New Roman"/>
      <family val="1"/>
    </font>
    <font>
      <u val="single"/>
      <sz val="10"/>
      <color indexed="12"/>
      <name val="Arial"/>
      <family val="0"/>
    </font>
    <font>
      <u val="single"/>
      <sz val="10"/>
      <color indexed="36"/>
      <name val="Arial"/>
      <family val="0"/>
    </font>
    <font>
      <sz val="8"/>
      <name val="Arial"/>
      <family val="0"/>
    </font>
    <font>
      <sz val="9"/>
      <name val="Times New Roman"/>
      <family val="1"/>
    </font>
    <font>
      <b/>
      <i/>
      <sz val="10"/>
      <color indexed="9"/>
      <name val="Times New Roman"/>
      <family val="1"/>
    </font>
    <font>
      <b/>
      <sz val="10"/>
      <color indexed="9"/>
      <name val="Times New Roman"/>
      <family val="1"/>
    </font>
    <font>
      <b/>
      <sz val="10"/>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color indexed="63"/>
      </top>
      <bottom style="medium"/>
    </border>
    <border>
      <left style="medium"/>
      <right style="medium"/>
      <top>
        <color indexed="63"/>
      </top>
      <bottom>
        <color indexed="63"/>
      </botto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2" fillId="33" borderId="10" xfId="0" applyFont="1" applyFill="1" applyBorder="1" applyAlignment="1">
      <alignment horizontal="right" vertical="top" wrapText="1"/>
    </xf>
    <xf numFmtId="3" fontId="3" fillId="33" borderId="10" xfId="0" applyNumberFormat="1" applyFont="1" applyFill="1" applyBorder="1" applyAlignment="1">
      <alignment/>
    </xf>
    <xf numFmtId="0" fontId="2" fillId="34" borderId="10" xfId="0" applyFont="1" applyFill="1" applyBorder="1" applyAlignment="1">
      <alignment horizontal="right" vertical="top" wrapText="1"/>
    </xf>
    <xf numFmtId="3" fontId="3" fillId="34" borderId="10" xfId="0" applyNumberFormat="1" applyFont="1" applyFill="1" applyBorder="1" applyAlignment="1">
      <alignment/>
    </xf>
    <xf numFmtId="10" fontId="3" fillId="0" borderId="11" xfId="0" applyNumberFormat="1" applyFont="1" applyFill="1" applyBorder="1" applyAlignment="1">
      <alignment/>
    </xf>
    <xf numFmtId="10" fontId="3" fillId="0" borderId="12" xfId="0" applyNumberFormat="1" applyFont="1" applyFill="1" applyBorder="1" applyAlignment="1">
      <alignment/>
    </xf>
    <xf numFmtId="10" fontId="3" fillId="0" borderId="13" xfId="0" applyNumberFormat="1" applyFont="1" applyFill="1" applyBorder="1" applyAlignment="1">
      <alignment/>
    </xf>
    <xf numFmtId="10" fontId="3" fillId="0" borderId="13" xfId="0" applyNumberFormat="1" applyFont="1" applyFill="1" applyBorder="1" applyAlignment="1">
      <alignment vertical="center"/>
    </xf>
    <xf numFmtId="0" fontId="3" fillId="33" borderId="14" xfId="0" applyFont="1" applyFill="1" applyBorder="1" applyAlignment="1">
      <alignment horizontal="center" vertical="top" wrapText="1"/>
    </xf>
    <xf numFmtId="0" fontId="4" fillId="0" borderId="13" xfId="0" applyFont="1" applyFill="1" applyBorder="1" applyAlignment="1">
      <alignment horizontal="right" vertical="top" wrapText="1"/>
    </xf>
    <xf numFmtId="0" fontId="4" fillId="0" borderId="12" xfId="0" applyFont="1" applyFill="1" applyBorder="1" applyAlignment="1">
      <alignment horizontal="right" vertical="top" wrapText="1"/>
    </xf>
    <xf numFmtId="0" fontId="4" fillId="0" borderId="11" xfId="0" applyFont="1" applyFill="1" applyBorder="1" applyAlignment="1">
      <alignment horizontal="right" vertical="top" wrapText="1"/>
    </xf>
    <xf numFmtId="3" fontId="1" fillId="0" borderId="13" xfId="0" applyNumberFormat="1" applyFont="1" applyFill="1" applyBorder="1" applyAlignment="1">
      <alignment horizontal="right" vertical="top" wrapText="1"/>
    </xf>
    <xf numFmtId="0" fontId="4" fillId="0" borderId="15" xfId="0" applyFont="1" applyFill="1" applyBorder="1" applyAlignment="1">
      <alignment horizontal="right" vertical="top" wrapText="1"/>
    </xf>
    <xf numFmtId="10" fontId="3" fillId="0" borderId="16" xfId="0" applyNumberFormat="1" applyFont="1" applyFill="1" applyBorder="1" applyAlignment="1">
      <alignment/>
    </xf>
    <xf numFmtId="10" fontId="3" fillId="33" borderId="10" xfId="0" applyNumberFormat="1" applyFont="1" applyFill="1" applyBorder="1" applyAlignment="1">
      <alignment/>
    </xf>
    <xf numFmtId="0" fontId="3" fillId="33" borderId="17" xfId="0" applyFont="1" applyFill="1" applyBorder="1" applyAlignment="1">
      <alignment horizontal="center" vertical="top" wrapText="1"/>
    </xf>
    <xf numFmtId="0" fontId="3" fillId="33" borderId="15" xfId="0" applyFont="1" applyFill="1" applyBorder="1" applyAlignment="1">
      <alignment horizontal="center" vertical="top" wrapText="1"/>
    </xf>
    <xf numFmtId="0" fontId="0" fillId="0" borderId="0" xfId="0" applyNumberFormat="1" applyAlignment="1">
      <alignment/>
    </xf>
    <xf numFmtId="0" fontId="9" fillId="35" borderId="10" xfId="0" applyFont="1" applyFill="1" applyBorder="1" applyAlignment="1">
      <alignment horizontal="right" vertical="top" wrapText="1"/>
    </xf>
    <xf numFmtId="3" fontId="10" fillId="35" borderId="10" xfId="0" applyNumberFormat="1" applyFont="1" applyFill="1" applyBorder="1" applyAlignment="1">
      <alignment/>
    </xf>
    <xf numFmtId="10" fontId="10" fillId="35" borderId="10" xfId="0" applyNumberFormat="1" applyFont="1" applyFill="1" applyBorder="1" applyAlignment="1">
      <alignment/>
    </xf>
    <xf numFmtId="0" fontId="4" fillId="0" borderId="16" xfId="0" applyFont="1" applyFill="1" applyBorder="1" applyAlignment="1">
      <alignment horizontal="right" vertical="top" wrapText="1"/>
    </xf>
    <xf numFmtId="0" fontId="4" fillId="0" borderId="18" xfId="0" applyFont="1" applyFill="1" applyBorder="1" applyAlignment="1">
      <alignment horizontal="right" vertical="top" wrapText="1"/>
    </xf>
    <xf numFmtId="3" fontId="1" fillId="0" borderId="11" xfId="0" applyNumberFormat="1" applyFont="1" applyFill="1" applyBorder="1" applyAlignment="1">
      <alignment horizontal="right" vertical="top" wrapText="1"/>
    </xf>
    <xf numFmtId="3" fontId="3" fillId="0" borderId="11" xfId="0" applyNumberFormat="1" applyFont="1" applyFill="1" applyBorder="1" applyAlignment="1">
      <alignment/>
    </xf>
    <xf numFmtId="3" fontId="1" fillId="0" borderId="16" xfId="0" applyNumberFormat="1" applyFont="1" applyFill="1" applyBorder="1" applyAlignment="1">
      <alignment horizontal="right" vertical="top" wrapText="1"/>
    </xf>
    <xf numFmtId="3" fontId="3" fillId="0" borderId="16" xfId="0" applyNumberFormat="1" applyFont="1" applyFill="1" applyBorder="1" applyAlignment="1">
      <alignment/>
    </xf>
    <xf numFmtId="3" fontId="3" fillId="0" borderId="13" xfId="0" applyNumberFormat="1" applyFont="1" applyFill="1" applyBorder="1" applyAlignment="1">
      <alignment/>
    </xf>
    <xf numFmtId="3" fontId="1" fillId="0" borderId="12" xfId="0" applyNumberFormat="1" applyFont="1" applyFill="1" applyBorder="1" applyAlignment="1">
      <alignment horizontal="right" vertical="top" wrapText="1"/>
    </xf>
    <xf numFmtId="3" fontId="3" fillId="0" borderId="12" xfId="0" applyNumberFormat="1" applyFont="1" applyFill="1" applyBorder="1" applyAlignment="1">
      <alignment/>
    </xf>
    <xf numFmtId="3" fontId="1" fillId="0" borderId="15" xfId="0" applyNumberFormat="1" applyFont="1" applyFill="1" applyBorder="1" applyAlignment="1">
      <alignment horizontal="right" vertical="top" wrapText="1"/>
    </xf>
    <xf numFmtId="3" fontId="3" fillId="0" borderId="15" xfId="0" applyNumberFormat="1" applyFont="1" applyFill="1" applyBorder="1" applyAlignment="1">
      <alignment/>
    </xf>
    <xf numFmtId="3" fontId="1" fillId="0" borderId="13" xfId="0" applyNumberFormat="1" applyFont="1" applyFill="1" applyBorder="1" applyAlignment="1">
      <alignment horizontal="right" vertical="center" wrapText="1"/>
    </xf>
    <xf numFmtId="3" fontId="3" fillId="0" borderId="13" xfId="0" applyNumberFormat="1" applyFont="1" applyFill="1" applyBorder="1" applyAlignment="1">
      <alignment vertical="center"/>
    </xf>
    <xf numFmtId="3" fontId="1" fillId="0" borderId="18" xfId="0" applyNumberFormat="1" applyFont="1" applyFill="1" applyBorder="1" applyAlignment="1">
      <alignment horizontal="right" vertical="top" wrapText="1"/>
    </xf>
    <xf numFmtId="3" fontId="3" fillId="0" borderId="18" xfId="0" applyNumberFormat="1" applyFont="1" applyFill="1" applyBorder="1" applyAlignment="1">
      <alignment/>
    </xf>
    <xf numFmtId="10" fontId="3" fillId="0" borderId="18" xfId="0" applyNumberFormat="1" applyFont="1" applyFill="1" applyBorder="1" applyAlignment="1">
      <alignment/>
    </xf>
    <xf numFmtId="3" fontId="1" fillId="0" borderId="11" xfId="0" applyNumberFormat="1" applyFont="1" applyFill="1" applyBorder="1" applyAlignment="1">
      <alignment/>
    </xf>
    <xf numFmtId="0" fontId="1" fillId="0" borderId="11" xfId="0" applyFont="1" applyFill="1" applyBorder="1" applyAlignment="1">
      <alignment horizontal="center" vertical="top" wrapText="1"/>
    </xf>
    <xf numFmtId="3" fontId="1" fillId="0" borderId="13" xfId="0" applyNumberFormat="1" applyFont="1" applyFill="1" applyBorder="1" applyAlignment="1">
      <alignment/>
    </xf>
    <xf numFmtId="0" fontId="1" fillId="0" borderId="13" xfId="0" applyFont="1" applyFill="1" applyBorder="1" applyAlignment="1">
      <alignment horizontal="center" vertical="top" wrapText="1"/>
    </xf>
    <xf numFmtId="3" fontId="1" fillId="0" borderId="16" xfId="0" applyNumberFormat="1" applyFont="1" applyFill="1" applyBorder="1" applyAlignment="1">
      <alignment/>
    </xf>
    <xf numFmtId="0" fontId="1" fillId="0" borderId="16" xfId="0" applyFont="1" applyFill="1" applyBorder="1" applyAlignment="1">
      <alignment horizontal="center" vertical="top" wrapText="1"/>
    </xf>
    <xf numFmtId="3" fontId="1" fillId="0" borderId="12" xfId="0" applyNumberFormat="1" applyFont="1" applyFill="1" applyBorder="1" applyAlignment="1">
      <alignment/>
    </xf>
    <xf numFmtId="0" fontId="1" fillId="0" borderId="12" xfId="0" applyFont="1" applyFill="1" applyBorder="1" applyAlignment="1">
      <alignment horizontal="right"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right" vertical="top" wrapText="1"/>
    </xf>
    <xf numFmtId="3" fontId="1" fillId="0" borderId="18" xfId="0" applyNumberFormat="1" applyFont="1" applyFill="1" applyBorder="1" applyAlignment="1">
      <alignment/>
    </xf>
    <xf numFmtId="0" fontId="1" fillId="0" borderId="18" xfId="0" applyFont="1" applyFill="1" applyBorder="1" applyAlignment="1">
      <alignment horizontal="right" vertical="top" wrapText="1"/>
    </xf>
    <xf numFmtId="0" fontId="1" fillId="0" borderId="18" xfId="0" applyFont="1" applyFill="1" applyBorder="1" applyAlignment="1">
      <alignment horizontal="center" vertical="top" wrapText="1"/>
    </xf>
    <xf numFmtId="3" fontId="1" fillId="0" borderId="0" xfId="0" applyNumberFormat="1" applyFont="1" applyFill="1" applyAlignment="1">
      <alignment/>
    </xf>
    <xf numFmtId="1" fontId="1" fillId="0" borderId="11" xfId="0" applyNumberFormat="1" applyFont="1" applyFill="1" applyBorder="1" applyAlignment="1">
      <alignment horizontal="center" vertical="top" wrapText="1"/>
    </xf>
    <xf numFmtId="1" fontId="1" fillId="0" borderId="16" xfId="0" applyNumberFormat="1" applyFont="1" applyFill="1" applyBorder="1" applyAlignment="1">
      <alignment horizontal="center" vertical="top" wrapText="1"/>
    </xf>
    <xf numFmtId="1" fontId="1" fillId="0" borderId="13" xfId="0" applyNumberFormat="1" applyFont="1" applyFill="1" applyBorder="1" applyAlignment="1">
      <alignment horizontal="center" vertical="top" wrapText="1"/>
    </xf>
    <xf numFmtId="1" fontId="1" fillId="0" borderId="12" xfId="0" applyNumberFormat="1" applyFont="1" applyFill="1" applyBorder="1" applyAlignment="1">
      <alignment horizontal="center" vertical="top" wrapText="1"/>
    </xf>
    <xf numFmtId="1" fontId="1" fillId="0" borderId="15" xfId="0" applyNumberFormat="1" applyFont="1" applyFill="1" applyBorder="1" applyAlignment="1">
      <alignment horizontal="center" vertical="top" wrapText="1"/>
    </xf>
    <xf numFmtId="3" fontId="1" fillId="0" borderId="13" xfId="0" applyNumberFormat="1" applyFont="1" applyFill="1" applyBorder="1" applyAlignment="1">
      <alignment vertical="center"/>
    </xf>
    <xf numFmtId="1" fontId="1" fillId="0" borderId="13" xfId="0" applyNumberFormat="1" applyFont="1" applyFill="1" applyBorder="1" applyAlignment="1">
      <alignment horizontal="center" vertical="center" wrapText="1"/>
    </xf>
    <xf numFmtId="1" fontId="1" fillId="0" borderId="18" xfId="0" applyNumberFormat="1" applyFont="1" applyFill="1" applyBorder="1" applyAlignment="1">
      <alignment horizontal="center" vertical="top" wrapText="1"/>
    </xf>
    <xf numFmtId="0" fontId="3" fillId="35" borderId="10" xfId="0" applyFont="1" applyFill="1" applyBorder="1" applyAlignment="1">
      <alignment/>
    </xf>
    <xf numFmtId="0" fontId="3" fillId="33" borderId="10" xfId="0" applyFont="1" applyFill="1" applyBorder="1" applyAlignment="1">
      <alignment/>
    </xf>
    <xf numFmtId="0" fontId="3" fillId="34" borderId="10" xfId="0" applyFont="1" applyFill="1" applyBorder="1" applyAlignment="1">
      <alignment/>
    </xf>
    <xf numFmtId="10" fontId="3" fillId="34" borderId="10" xfId="0" applyNumberFormat="1" applyFont="1" applyFill="1" applyBorder="1" applyAlignment="1">
      <alignment/>
    </xf>
    <xf numFmtId="0" fontId="3" fillId="33" borderId="17" xfId="0" applyFont="1" applyFill="1" applyBorder="1" applyAlignment="1">
      <alignment horizontal="center" vertical="top" wrapText="1"/>
    </xf>
    <xf numFmtId="0" fontId="3" fillId="33" borderId="14" xfId="0" applyFont="1" applyFill="1" applyBorder="1" applyAlignment="1">
      <alignment horizontal="center" vertical="top" wrapText="1"/>
    </xf>
    <xf numFmtId="0" fontId="8" fillId="0" borderId="0" xfId="0" applyFont="1" applyAlignment="1">
      <alignment horizontal="left" wrapText="1"/>
    </xf>
    <xf numFmtId="0" fontId="11" fillId="36" borderId="19" xfId="0" applyFont="1" applyFill="1" applyBorder="1" applyAlignment="1">
      <alignment horizontal="center" wrapText="1"/>
    </xf>
    <xf numFmtId="0" fontId="11" fillId="36" borderId="20" xfId="0" applyFont="1" applyFill="1" applyBorder="1" applyAlignment="1">
      <alignment horizontal="center" wrapText="1"/>
    </xf>
    <xf numFmtId="0" fontId="11" fillId="36" borderId="21" xfId="0" applyFont="1" applyFill="1" applyBorder="1" applyAlignment="1">
      <alignment horizontal="center" wrapText="1"/>
    </xf>
    <xf numFmtId="0" fontId="12" fillId="37" borderId="22" xfId="0" applyFont="1" applyFill="1" applyBorder="1" applyAlignment="1">
      <alignment horizontal="center" wrapText="1"/>
    </xf>
    <xf numFmtId="0" fontId="12" fillId="37" borderId="23" xfId="0" applyFont="1" applyFill="1" applyBorder="1" applyAlignment="1">
      <alignment horizontal="center" wrapText="1"/>
    </xf>
    <xf numFmtId="0" fontId="12" fillId="37" borderId="24"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zoomScalePageLayoutView="0" workbookViewId="0" topLeftCell="A1">
      <selection activeCell="B9" sqref="B9"/>
    </sheetView>
  </sheetViews>
  <sheetFormatPr defaultColWidth="9.140625" defaultRowHeight="12.75"/>
  <cols>
    <col min="1" max="1" width="20.421875" style="0" customWidth="1"/>
    <col min="2" max="2" width="20.28125" style="0" customWidth="1"/>
    <col min="3" max="3" width="14.57421875" style="0" customWidth="1"/>
    <col min="4" max="4" width="6.57421875" style="0" customWidth="1"/>
    <col min="5" max="5" width="16.57421875" style="0" customWidth="1"/>
    <col min="6" max="6" width="17.140625" style="0" customWidth="1"/>
    <col min="7" max="7" width="14.57421875" style="0" customWidth="1"/>
    <col min="8" max="8" width="17.7109375" style="0" customWidth="1"/>
    <col min="9" max="9" width="46.00390625" style="0" customWidth="1"/>
  </cols>
  <sheetData>
    <row r="1" spans="1:8" ht="12.75">
      <c r="A1" s="68" t="s">
        <v>67</v>
      </c>
      <c r="B1" s="69"/>
      <c r="C1" s="69"/>
      <c r="D1" s="69"/>
      <c r="E1" s="69"/>
      <c r="F1" s="69"/>
      <c r="G1" s="69"/>
      <c r="H1" s="70"/>
    </row>
    <row r="2" spans="1:8" ht="13.5" thickBot="1">
      <c r="A2" s="71" t="s">
        <v>68</v>
      </c>
      <c r="B2" s="72"/>
      <c r="C2" s="72"/>
      <c r="D2" s="72"/>
      <c r="E2" s="72"/>
      <c r="F2" s="72"/>
      <c r="G2" s="72"/>
      <c r="H2" s="73"/>
    </row>
    <row r="3" spans="1:8" ht="15" customHeight="1">
      <c r="A3" s="17" t="s">
        <v>64</v>
      </c>
      <c r="B3" s="17" t="s">
        <v>58</v>
      </c>
      <c r="C3" s="17" t="s">
        <v>47</v>
      </c>
      <c r="D3" s="17" t="s">
        <v>61</v>
      </c>
      <c r="E3" s="17" t="s">
        <v>59</v>
      </c>
      <c r="F3" s="17" t="s">
        <v>60</v>
      </c>
      <c r="G3" s="65" t="s">
        <v>53</v>
      </c>
      <c r="H3" s="17" t="s">
        <v>66</v>
      </c>
    </row>
    <row r="4" spans="1:8" ht="14.25" customHeight="1" thickBot="1">
      <c r="A4" s="9"/>
      <c r="B4" s="9" t="s">
        <v>54</v>
      </c>
      <c r="C4" s="9" t="s">
        <v>63</v>
      </c>
      <c r="D4" s="9" t="s">
        <v>62</v>
      </c>
      <c r="E4" s="9" t="s">
        <v>65</v>
      </c>
      <c r="F4" s="9" t="s">
        <v>65</v>
      </c>
      <c r="G4" s="66"/>
      <c r="H4" s="9" t="s">
        <v>48</v>
      </c>
    </row>
    <row r="5" spans="1:8" ht="12.75">
      <c r="A5" s="12" t="s">
        <v>0</v>
      </c>
      <c r="B5" s="52">
        <v>72752325</v>
      </c>
      <c r="C5" s="25">
        <v>4656</v>
      </c>
      <c r="D5" s="53">
        <v>1945</v>
      </c>
      <c r="E5" s="25">
        <v>500000</v>
      </c>
      <c r="F5" s="25">
        <v>5000000</v>
      </c>
      <c r="G5" s="26">
        <f>(E5+F5)/2</f>
        <v>2750000</v>
      </c>
      <c r="H5" s="5">
        <f>SUM(G5/B5)</f>
        <v>0.03779947926062844</v>
      </c>
    </row>
    <row r="6" spans="1:8" ht="13.5" thickBot="1">
      <c r="A6" s="23" t="s">
        <v>1</v>
      </c>
      <c r="B6" s="45">
        <v>21442012</v>
      </c>
      <c r="C6" s="27">
        <v>619007</v>
      </c>
      <c r="D6" s="54">
        <v>2011</v>
      </c>
      <c r="E6" s="27">
        <v>1200000</v>
      </c>
      <c r="F6" s="27">
        <v>2500000</v>
      </c>
      <c r="G6" s="28">
        <f aca="true" t="shared" si="0" ref="G6:G55">(E6+F6)/2</f>
        <v>1850000</v>
      </c>
      <c r="H6" s="6">
        <f>SUM(G6/B6)</f>
        <v>0.08627921670783506</v>
      </c>
    </row>
    <row r="7" spans="1:8" ht="15" customHeight="1">
      <c r="A7" s="12" t="s">
        <v>4</v>
      </c>
      <c r="B7" s="39">
        <v>141750000</v>
      </c>
      <c r="C7" s="25">
        <v>205007</v>
      </c>
      <c r="D7" s="53">
        <v>2010</v>
      </c>
      <c r="E7" s="25">
        <v>450000</v>
      </c>
      <c r="F7" s="25">
        <v>1200000</v>
      </c>
      <c r="G7" s="26">
        <f>(E7+F7)/2</f>
        <v>825000</v>
      </c>
      <c r="H7" s="5">
        <f aca="true" t="shared" si="1" ref="H7:H55">SUM(G7/B7)</f>
        <v>0.00582010582010582</v>
      </c>
    </row>
    <row r="8" spans="1:8" ht="12.75">
      <c r="A8" s="10" t="s">
        <v>2</v>
      </c>
      <c r="B8" s="41">
        <v>7543325</v>
      </c>
      <c r="C8" s="13">
        <v>325343</v>
      </c>
      <c r="D8" s="55">
        <v>2011</v>
      </c>
      <c r="E8" s="13">
        <v>700000</v>
      </c>
      <c r="F8" s="13">
        <v>800000</v>
      </c>
      <c r="G8" s="29">
        <f t="shared" si="0"/>
        <v>750000</v>
      </c>
      <c r="H8" s="7">
        <f t="shared" si="1"/>
        <v>0.09942565115516036</v>
      </c>
    </row>
    <row r="9" spans="1:8" ht="12.75">
      <c r="A9" s="10" t="s">
        <v>5</v>
      </c>
      <c r="B9" s="41">
        <v>10008703</v>
      </c>
      <c r="C9" s="13">
        <v>190046</v>
      </c>
      <c r="D9" s="55">
        <v>2001</v>
      </c>
      <c r="E9" s="13">
        <v>500000</v>
      </c>
      <c r="F9" s="13">
        <v>1000000</v>
      </c>
      <c r="G9" s="29">
        <f>(E9+F9)/2</f>
        <v>750000</v>
      </c>
      <c r="H9" s="7">
        <f>SUM(G9/B9)</f>
        <v>0.07493478425726091</v>
      </c>
    </row>
    <row r="10" spans="1:8" ht="12.75">
      <c r="A10" s="10" t="s">
        <v>3</v>
      </c>
      <c r="B10" s="41">
        <v>46081574</v>
      </c>
      <c r="C10" s="13" t="s">
        <v>49</v>
      </c>
      <c r="D10" s="55"/>
      <c r="E10" s="13">
        <v>500000</v>
      </c>
      <c r="F10" s="13">
        <v>1000000</v>
      </c>
      <c r="G10" s="29">
        <f t="shared" si="0"/>
        <v>750000</v>
      </c>
      <c r="H10" s="7">
        <f t="shared" si="1"/>
        <v>0.01627548572885119</v>
      </c>
    </row>
    <row r="11" spans="1:8" ht="12.75">
      <c r="A11" s="10" t="s">
        <v>51</v>
      </c>
      <c r="B11" s="41">
        <v>7292574</v>
      </c>
      <c r="C11" s="13">
        <v>108193</v>
      </c>
      <c r="D11" s="55">
        <v>2002</v>
      </c>
      <c r="E11" s="13">
        <v>400000</v>
      </c>
      <c r="F11" s="13">
        <v>800000</v>
      </c>
      <c r="G11" s="29">
        <f t="shared" si="0"/>
        <v>600000</v>
      </c>
      <c r="H11" s="7">
        <f t="shared" si="1"/>
        <v>0.0822754763955772</v>
      </c>
    </row>
    <row r="12" spans="1:8" ht="13.5" customHeight="1">
      <c r="A12" s="10" t="s">
        <v>6</v>
      </c>
      <c r="B12" s="41">
        <v>5433456</v>
      </c>
      <c r="C12" s="13">
        <v>89920</v>
      </c>
      <c r="D12" s="55">
        <v>2001</v>
      </c>
      <c r="E12" s="13">
        <v>380000</v>
      </c>
      <c r="F12" s="13">
        <v>600000</v>
      </c>
      <c r="G12" s="29">
        <f t="shared" si="0"/>
        <v>490000</v>
      </c>
      <c r="H12" s="7">
        <f t="shared" si="1"/>
        <v>0.09018201306866201</v>
      </c>
    </row>
    <row r="13" spans="1:8" ht="13.5" thickBot="1">
      <c r="A13" s="11" t="s">
        <v>7</v>
      </c>
      <c r="B13" s="45">
        <v>64876618</v>
      </c>
      <c r="C13" s="30" t="s">
        <v>49</v>
      </c>
      <c r="D13" s="56"/>
      <c r="E13" s="30">
        <v>300000</v>
      </c>
      <c r="F13" s="30">
        <v>500000</v>
      </c>
      <c r="G13" s="31">
        <f t="shared" si="0"/>
        <v>400000</v>
      </c>
      <c r="H13" s="6">
        <f t="shared" si="1"/>
        <v>0.006165549505062055</v>
      </c>
    </row>
    <row r="14" spans="1:8" ht="12.75">
      <c r="A14" s="14" t="s">
        <v>9</v>
      </c>
      <c r="B14" s="52">
        <v>45870700</v>
      </c>
      <c r="C14" s="32">
        <v>47917</v>
      </c>
      <c r="D14" s="57">
        <v>2001</v>
      </c>
      <c r="E14" s="32">
        <v>120000</v>
      </c>
      <c r="F14" s="32">
        <v>400000</v>
      </c>
      <c r="G14" s="33">
        <f>(E14+F14)/2</f>
        <v>260000</v>
      </c>
      <c r="H14" s="15">
        <f>SUM(G14/B14)</f>
        <v>0.005668106220310568</v>
      </c>
    </row>
    <row r="15" spans="1:8" ht="12.75">
      <c r="A15" s="10" t="s">
        <v>8</v>
      </c>
      <c r="B15" s="41">
        <v>62218761</v>
      </c>
      <c r="C15" s="13" t="s">
        <v>49</v>
      </c>
      <c r="D15" s="55"/>
      <c r="E15" s="13">
        <v>150000</v>
      </c>
      <c r="F15" s="13">
        <v>300000</v>
      </c>
      <c r="G15" s="29">
        <f>(E15+F15)/2</f>
        <v>225000</v>
      </c>
      <c r="H15" s="7">
        <f>SUM(G15/B15)</f>
        <v>0.003616272590191888</v>
      </c>
    </row>
    <row r="16" spans="1:8" ht="12.75">
      <c r="A16" s="10" t="s">
        <v>10</v>
      </c>
      <c r="B16" s="41">
        <v>10525090</v>
      </c>
      <c r="C16" s="13">
        <v>11718</v>
      </c>
      <c r="D16" s="55">
        <v>2001</v>
      </c>
      <c r="E16" s="13">
        <v>150000</v>
      </c>
      <c r="F16" s="13">
        <v>250000</v>
      </c>
      <c r="G16" s="29">
        <f>(E16+F16)/2</f>
        <v>200000</v>
      </c>
      <c r="H16" s="7">
        <f>SUM(G16/B16)</f>
        <v>0.019002212807681454</v>
      </c>
    </row>
    <row r="17" spans="1:8" ht="25.5" customHeight="1">
      <c r="A17" s="10" t="s">
        <v>38</v>
      </c>
      <c r="B17" s="58">
        <v>2060563</v>
      </c>
      <c r="C17" s="34">
        <v>53879</v>
      </c>
      <c r="D17" s="59">
        <v>2002</v>
      </c>
      <c r="E17" s="34">
        <v>134000</v>
      </c>
      <c r="F17" s="34">
        <v>260000</v>
      </c>
      <c r="G17" s="35">
        <f t="shared" si="0"/>
        <v>197000</v>
      </c>
      <c r="H17" s="8">
        <f t="shared" si="1"/>
        <v>0.09560493903850549</v>
      </c>
    </row>
    <row r="18" spans="1:8" ht="13.5" customHeight="1">
      <c r="A18" s="10" t="s">
        <v>11</v>
      </c>
      <c r="B18" s="41">
        <v>11319048</v>
      </c>
      <c r="C18" s="13" t="s">
        <v>49</v>
      </c>
      <c r="D18" s="55"/>
      <c r="E18" s="13">
        <v>50000</v>
      </c>
      <c r="F18" s="13">
        <v>300000</v>
      </c>
      <c r="G18" s="29">
        <f>(E18+F18)/2</f>
        <v>175000</v>
      </c>
      <c r="H18" s="7">
        <f>SUM(G18/B18)</f>
        <v>0.015460664183065572</v>
      </c>
    </row>
    <row r="19" spans="1:8" ht="12.75">
      <c r="A19" s="10" t="s">
        <v>12</v>
      </c>
      <c r="B19" s="41">
        <v>60483521</v>
      </c>
      <c r="C19" s="13" t="s">
        <v>49</v>
      </c>
      <c r="D19" s="55"/>
      <c r="E19" s="13">
        <v>120000</v>
      </c>
      <c r="F19" s="13">
        <v>180000</v>
      </c>
      <c r="G19" s="29">
        <f t="shared" si="0"/>
        <v>150000</v>
      </c>
      <c r="H19" s="7">
        <f t="shared" si="1"/>
        <v>0.002480014349693696</v>
      </c>
    </row>
    <row r="20" spans="1:8" ht="12.75">
      <c r="A20" s="10" t="s">
        <v>13</v>
      </c>
      <c r="B20" s="41">
        <v>3204284</v>
      </c>
      <c r="C20" s="13">
        <v>1261</v>
      </c>
      <c r="D20" s="55">
        <v>2001</v>
      </c>
      <c r="E20" s="13">
        <v>80000</v>
      </c>
      <c r="F20" s="13">
        <v>150000</v>
      </c>
      <c r="G20" s="29">
        <f t="shared" si="0"/>
        <v>115000</v>
      </c>
      <c r="H20" s="7">
        <f t="shared" si="1"/>
        <v>0.03588945299480321</v>
      </c>
    </row>
    <row r="21" spans="1:8" ht="12.75">
      <c r="A21" s="10" t="s">
        <v>57</v>
      </c>
      <c r="B21" s="41">
        <v>3562062</v>
      </c>
      <c r="C21" s="13">
        <v>12271</v>
      </c>
      <c r="D21" s="55">
        <v>2004</v>
      </c>
      <c r="E21" s="13">
        <v>14200</v>
      </c>
      <c r="F21" s="13">
        <v>200000</v>
      </c>
      <c r="G21" s="29">
        <f t="shared" si="0"/>
        <v>107100</v>
      </c>
      <c r="H21" s="7">
        <f t="shared" si="1"/>
        <v>0.030066854535378666</v>
      </c>
    </row>
    <row r="22" spans="1:8" ht="13.5" thickBot="1">
      <c r="A22" s="11" t="s">
        <v>14</v>
      </c>
      <c r="B22" s="45">
        <v>81702329</v>
      </c>
      <c r="C22" s="30" t="s">
        <v>49</v>
      </c>
      <c r="D22" s="56"/>
      <c r="E22" s="30">
        <v>70000</v>
      </c>
      <c r="F22" s="30">
        <v>140000</v>
      </c>
      <c r="G22" s="31">
        <f t="shared" si="0"/>
        <v>105000</v>
      </c>
      <c r="H22" s="6">
        <f t="shared" si="1"/>
        <v>0.0012851530829678063</v>
      </c>
    </row>
    <row r="23" spans="1:8" ht="14.25" customHeight="1">
      <c r="A23" s="12" t="s">
        <v>16</v>
      </c>
      <c r="B23" s="39">
        <v>3760149</v>
      </c>
      <c r="C23" s="25">
        <v>8864</v>
      </c>
      <c r="D23" s="53">
        <v>1991</v>
      </c>
      <c r="E23" s="25">
        <v>40000</v>
      </c>
      <c r="F23" s="25">
        <v>76000</v>
      </c>
      <c r="G23" s="26">
        <f>(E23+F23)/2</f>
        <v>58000</v>
      </c>
      <c r="H23" s="5">
        <f>SUM(G23/B23)</f>
        <v>0.015424920661388685</v>
      </c>
    </row>
    <row r="24" spans="1:8" ht="12.75">
      <c r="A24" s="24" t="s">
        <v>15</v>
      </c>
      <c r="B24" s="49">
        <v>10642841</v>
      </c>
      <c r="C24" s="36" t="s">
        <v>49</v>
      </c>
      <c r="D24" s="60"/>
      <c r="E24" s="36">
        <v>34000</v>
      </c>
      <c r="F24" s="36">
        <v>70000</v>
      </c>
      <c r="G24" s="37">
        <f t="shared" si="0"/>
        <v>52000</v>
      </c>
      <c r="H24" s="38">
        <f t="shared" si="1"/>
        <v>0.004885913451117047</v>
      </c>
    </row>
    <row r="25" spans="1:8" ht="12.75">
      <c r="A25" s="10" t="s">
        <v>17</v>
      </c>
      <c r="B25" s="41">
        <v>9379116</v>
      </c>
      <c r="C25" s="13" t="s">
        <v>49</v>
      </c>
      <c r="D25" s="55"/>
      <c r="E25" s="13">
        <v>35000</v>
      </c>
      <c r="F25" s="13">
        <v>65000</v>
      </c>
      <c r="G25" s="29">
        <f>(E25+F25)/2</f>
        <v>50000</v>
      </c>
      <c r="H25" s="7">
        <f>SUM(G25/B25)</f>
        <v>0.005330992814248166</v>
      </c>
    </row>
    <row r="26" spans="1:8" ht="12.75" customHeight="1">
      <c r="A26" s="10" t="s">
        <v>18</v>
      </c>
      <c r="B26" s="41">
        <v>9490500</v>
      </c>
      <c r="C26" s="13">
        <v>9927</v>
      </c>
      <c r="D26" s="55">
        <v>1999</v>
      </c>
      <c r="E26" s="13">
        <v>25000</v>
      </c>
      <c r="F26" s="13">
        <v>70000</v>
      </c>
      <c r="G26" s="29">
        <f>(E26+F26)/2</f>
        <v>47500</v>
      </c>
      <c r="H26" s="7">
        <f>SUM(G26/B26)</f>
        <v>0.005005005005005005</v>
      </c>
    </row>
    <row r="27" spans="1:8" ht="13.5" customHeight="1">
      <c r="A27" s="10" t="s">
        <v>39</v>
      </c>
      <c r="B27" s="41">
        <v>16612213</v>
      </c>
      <c r="C27" s="13" t="s">
        <v>49</v>
      </c>
      <c r="D27" s="55"/>
      <c r="E27" s="13">
        <v>32000</v>
      </c>
      <c r="F27" s="13">
        <v>48000</v>
      </c>
      <c r="G27" s="29">
        <f t="shared" si="0"/>
        <v>40000</v>
      </c>
      <c r="H27" s="7">
        <f t="shared" si="1"/>
        <v>0.002407867031322076</v>
      </c>
    </row>
    <row r="28" spans="1:8" ht="13.5" customHeight="1">
      <c r="A28" s="10" t="s">
        <v>20</v>
      </c>
      <c r="B28" s="41">
        <v>4481430</v>
      </c>
      <c r="C28" s="13">
        <v>22435</v>
      </c>
      <c r="D28" s="55">
        <v>2006</v>
      </c>
      <c r="E28" s="13">
        <v>32000</v>
      </c>
      <c r="F28" s="13">
        <v>43000</v>
      </c>
      <c r="G28" s="29">
        <f>(E28+F28)/2</f>
        <v>37500</v>
      </c>
      <c r="H28" s="7">
        <f>SUM(G28/B28)</f>
        <v>0.008367864721751762</v>
      </c>
    </row>
    <row r="29" spans="1:8" ht="12.75">
      <c r="A29" s="10" t="s">
        <v>52</v>
      </c>
      <c r="B29" s="13">
        <v>1815000</v>
      </c>
      <c r="C29" s="13">
        <v>45745</v>
      </c>
      <c r="D29" s="55">
        <v>1991</v>
      </c>
      <c r="E29" s="13">
        <v>25000</v>
      </c>
      <c r="F29" s="13">
        <v>50000</v>
      </c>
      <c r="G29" s="29">
        <f t="shared" si="0"/>
        <v>37500</v>
      </c>
      <c r="H29" s="7">
        <f t="shared" si="1"/>
        <v>0.02066115702479339</v>
      </c>
    </row>
    <row r="30" spans="1:8" ht="12.75">
      <c r="A30" s="10" t="s">
        <v>24</v>
      </c>
      <c r="B30" s="41">
        <v>8384745</v>
      </c>
      <c r="C30" s="13">
        <v>6273</v>
      </c>
      <c r="D30" s="55">
        <v>2001</v>
      </c>
      <c r="E30" s="13">
        <v>20000</v>
      </c>
      <c r="F30" s="13">
        <v>50000</v>
      </c>
      <c r="G30" s="29">
        <f>(E30+F30)/2</f>
        <v>35000</v>
      </c>
      <c r="H30" s="7">
        <f>SUM(G30/B30)</f>
        <v>0.004174247398102148</v>
      </c>
    </row>
    <row r="31" spans="1:8" ht="12.75">
      <c r="A31" s="10" t="s">
        <v>21</v>
      </c>
      <c r="B31" s="41">
        <v>4424161</v>
      </c>
      <c r="C31" s="13">
        <v>9463</v>
      </c>
      <c r="D31" s="55">
        <v>2001</v>
      </c>
      <c r="E31" s="13">
        <v>30000</v>
      </c>
      <c r="F31" s="13">
        <v>40000</v>
      </c>
      <c r="G31" s="29">
        <f t="shared" si="0"/>
        <v>35000</v>
      </c>
      <c r="H31" s="7">
        <f t="shared" si="1"/>
        <v>0.007911104500943796</v>
      </c>
    </row>
    <row r="32" spans="1:8" ht="12.75">
      <c r="A32" s="10" t="s">
        <v>19</v>
      </c>
      <c r="B32" s="41">
        <v>38187488</v>
      </c>
      <c r="C32" s="13">
        <v>12731</v>
      </c>
      <c r="D32" s="55">
        <v>2002</v>
      </c>
      <c r="E32" s="13">
        <v>15000</v>
      </c>
      <c r="F32" s="13">
        <v>50000</v>
      </c>
      <c r="G32" s="29">
        <f>(E32+F32)/2</f>
        <v>32500</v>
      </c>
      <c r="H32" s="7">
        <f>SUM(G32/B32)</f>
        <v>0.0008510640972247245</v>
      </c>
    </row>
    <row r="33" spans="1:8" ht="12.75">
      <c r="A33" s="10" t="s">
        <v>23</v>
      </c>
      <c r="B33" s="41">
        <v>10879159</v>
      </c>
      <c r="C33" s="13" t="s">
        <v>49</v>
      </c>
      <c r="D33" s="55"/>
      <c r="E33" s="13">
        <v>20000</v>
      </c>
      <c r="F33" s="13">
        <v>40000</v>
      </c>
      <c r="G33" s="29">
        <f>(E33+F33)/2</f>
        <v>30000</v>
      </c>
      <c r="H33" s="7">
        <f>SUM(G33/B33)</f>
        <v>0.002757566094952744</v>
      </c>
    </row>
    <row r="34" spans="1:8" ht="13.5" customHeight="1">
      <c r="A34" s="10" t="s">
        <v>22</v>
      </c>
      <c r="B34" s="41">
        <v>7825243</v>
      </c>
      <c r="C34" s="13" t="s">
        <v>49</v>
      </c>
      <c r="D34" s="55"/>
      <c r="E34" s="13">
        <v>25000</v>
      </c>
      <c r="F34" s="13">
        <v>35000</v>
      </c>
      <c r="G34" s="29">
        <f t="shared" si="0"/>
        <v>30000</v>
      </c>
      <c r="H34" s="7">
        <f t="shared" si="1"/>
        <v>0.003833746760324248</v>
      </c>
    </row>
    <row r="35" spans="1:8" ht="12.75" customHeight="1" thickBot="1">
      <c r="A35" s="11" t="s">
        <v>25</v>
      </c>
      <c r="B35" s="52">
        <v>631490</v>
      </c>
      <c r="C35" s="30">
        <v>8305</v>
      </c>
      <c r="D35" s="56">
        <v>2011</v>
      </c>
      <c r="E35" s="30">
        <v>15000</v>
      </c>
      <c r="F35" s="30">
        <v>25000</v>
      </c>
      <c r="G35" s="31">
        <f t="shared" si="0"/>
        <v>20000</v>
      </c>
      <c r="H35" s="6">
        <f t="shared" si="1"/>
        <v>0.0316711270170549</v>
      </c>
    </row>
    <row r="36" spans="1:8" ht="12.75" customHeight="1">
      <c r="A36" s="18" t="s">
        <v>64</v>
      </c>
      <c r="B36" s="17" t="s">
        <v>58</v>
      </c>
      <c r="C36" s="17" t="s">
        <v>47</v>
      </c>
      <c r="D36" s="17" t="s">
        <v>61</v>
      </c>
      <c r="E36" s="17" t="s">
        <v>59</v>
      </c>
      <c r="F36" s="17" t="s">
        <v>60</v>
      </c>
      <c r="G36" s="65" t="s">
        <v>53</v>
      </c>
      <c r="H36" s="17" t="s">
        <v>66</v>
      </c>
    </row>
    <row r="37" spans="1:8" ht="12.75" customHeight="1" thickBot="1">
      <c r="A37" s="9"/>
      <c r="B37" s="9" t="s">
        <v>54</v>
      </c>
      <c r="C37" s="9" t="s">
        <v>63</v>
      </c>
      <c r="D37" s="9" t="s">
        <v>62</v>
      </c>
      <c r="E37" s="9" t="s">
        <v>65</v>
      </c>
      <c r="F37" s="9" t="s">
        <v>65</v>
      </c>
      <c r="G37" s="66"/>
      <c r="H37" s="9" t="s">
        <v>48</v>
      </c>
    </row>
    <row r="38" spans="1:8" ht="12.75">
      <c r="A38" s="12" t="s">
        <v>26</v>
      </c>
      <c r="B38" s="39">
        <v>2242916</v>
      </c>
      <c r="C38" s="25">
        <v>8517</v>
      </c>
      <c r="D38" s="40">
        <v>2011</v>
      </c>
      <c r="E38" s="25">
        <v>9000</v>
      </c>
      <c r="F38" s="25">
        <v>16000</v>
      </c>
      <c r="G38" s="26">
        <f t="shared" si="0"/>
        <v>12500</v>
      </c>
      <c r="H38" s="5">
        <f t="shared" si="1"/>
        <v>0.005573102158083495</v>
      </c>
    </row>
    <row r="39" spans="1:8" ht="12.75">
      <c r="A39" s="10" t="s">
        <v>27</v>
      </c>
      <c r="B39" s="41">
        <v>5363624</v>
      </c>
      <c r="C39" s="13" t="s">
        <v>49</v>
      </c>
      <c r="D39" s="42"/>
      <c r="E39" s="13">
        <v>10000</v>
      </c>
      <c r="F39" s="13">
        <v>12000</v>
      </c>
      <c r="G39" s="29">
        <f t="shared" si="0"/>
        <v>11000</v>
      </c>
      <c r="H39" s="7">
        <f t="shared" si="1"/>
        <v>0.002050852185015206</v>
      </c>
    </row>
    <row r="40" spans="1:8" ht="12.75">
      <c r="A40" s="10" t="s">
        <v>29</v>
      </c>
      <c r="B40" s="41">
        <v>4885240</v>
      </c>
      <c r="C40" s="13" t="s">
        <v>49</v>
      </c>
      <c r="D40" s="42"/>
      <c r="E40" s="13">
        <v>4500</v>
      </c>
      <c r="F40" s="13">
        <v>15700</v>
      </c>
      <c r="G40" s="29">
        <f>(E40+F40)/2</f>
        <v>10100</v>
      </c>
      <c r="H40" s="7">
        <f>SUM(G40/B40)</f>
        <v>0.002067452162022746</v>
      </c>
    </row>
    <row r="41" spans="1:8" ht="12.75">
      <c r="A41" s="10" t="s">
        <v>28</v>
      </c>
      <c r="B41" s="41">
        <v>2052821</v>
      </c>
      <c r="C41" s="13">
        <v>3246</v>
      </c>
      <c r="D41" s="42">
        <v>2002</v>
      </c>
      <c r="E41" s="13">
        <v>7000</v>
      </c>
      <c r="F41" s="13">
        <v>10000</v>
      </c>
      <c r="G41" s="29">
        <f t="shared" si="0"/>
        <v>8500</v>
      </c>
      <c r="H41" s="7">
        <f t="shared" si="1"/>
        <v>0.0041406435339467005</v>
      </c>
    </row>
    <row r="42" spans="1:8" ht="12.75">
      <c r="A42" s="10" t="s">
        <v>31</v>
      </c>
      <c r="B42" s="41">
        <v>3320656</v>
      </c>
      <c r="C42" s="13">
        <v>2571</v>
      </c>
      <c r="D42" s="42">
        <v>2001</v>
      </c>
      <c r="E42" s="13">
        <v>2000</v>
      </c>
      <c r="F42" s="13">
        <v>4000</v>
      </c>
      <c r="G42" s="29">
        <f t="shared" si="0"/>
        <v>3000</v>
      </c>
      <c r="H42" s="7">
        <f t="shared" si="1"/>
        <v>0.0009034359475958967</v>
      </c>
    </row>
    <row r="43" spans="1:8" ht="12.75">
      <c r="A43" s="10" t="s">
        <v>30</v>
      </c>
      <c r="B43" s="41">
        <v>5544139</v>
      </c>
      <c r="C43" s="13" t="s">
        <v>49</v>
      </c>
      <c r="D43" s="42"/>
      <c r="E43" s="13">
        <v>1000</v>
      </c>
      <c r="F43" s="13">
        <v>4000</v>
      </c>
      <c r="G43" s="29">
        <f>(E43+F43)/2</f>
        <v>2500</v>
      </c>
      <c r="H43" s="7">
        <f>SUM(G43/B43)</f>
        <v>0.00045092664523743004</v>
      </c>
    </row>
    <row r="44" spans="1:8" ht="12.75">
      <c r="A44" s="23" t="s">
        <v>37</v>
      </c>
      <c r="B44" s="43">
        <v>3092072</v>
      </c>
      <c r="C44" s="27">
        <v>50</v>
      </c>
      <c r="D44" s="44">
        <v>2004</v>
      </c>
      <c r="E44" s="27">
        <v>2000</v>
      </c>
      <c r="F44" s="27">
        <v>2000</v>
      </c>
      <c r="G44" s="28">
        <f>(E44+F44)/2</f>
        <v>2000</v>
      </c>
      <c r="H44" s="15">
        <f>SUM(G44/B44)</f>
        <v>0.0006468154687212976</v>
      </c>
    </row>
    <row r="45" spans="1:8" ht="13.5" customHeight="1">
      <c r="A45" s="10" t="s">
        <v>33</v>
      </c>
      <c r="B45" s="41">
        <v>9047932</v>
      </c>
      <c r="C45" s="13" t="s">
        <v>49</v>
      </c>
      <c r="D45" s="42"/>
      <c r="E45" s="13">
        <v>2000</v>
      </c>
      <c r="F45" s="13">
        <v>2000</v>
      </c>
      <c r="G45" s="29">
        <f t="shared" si="0"/>
        <v>2000</v>
      </c>
      <c r="H45" s="7">
        <f t="shared" si="1"/>
        <v>0.00022104498574922977</v>
      </c>
    </row>
    <row r="46" spans="1:8" ht="13.5" customHeight="1">
      <c r="A46" s="10" t="s">
        <v>32</v>
      </c>
      <c r="B46" s="41">
        <v>4452800</v>
      </c>
      <c r="C46" s="13">
        <v>1200</v>
      </c>
      <c r="D46" s="42">
        <v>1989</v>
      </c>
      <c r="E46" s="13">
        <v>1500</v>
      </c>
      <c r="F46" s="13">
        <v>2500</v>
      </c>
      <c r="G46" s="29">
        <f>(E46+F46)/2</f>
        <v>2000</v>
      </c>
      <c r="H46" s="7">
        <f>SUM(G46/B46)</f>
        <v>0.0004491555874955084</v>
      </c>
    </row>
    <row r="47" spans="1:8" ht="12.75">
      <c r="A47" s="10" t="s">
        <v>34</v>
      </c>
      <c r="B47" s="41">
        <v>1103647</v>
      </c>
      <c r="C47" s="13">
        <v>502</v>
      </c>
      <c r="D47" s="42">
        <v>1960</v>
      </c>
      <c r="E47" s="13">
        <v>1000</v>
      </c>
      <c r="F47" s="13">
        <v>1500</v>
      </c>
      <c r="G47" s="29">
        <f t="shared" si="0"/>
        <v>1250</v>
      </c>
      <c r="H47" s="7">
        <f t="shared" si="1"/>
        <v>0.0011326085242835799</v>
      </c>
    </row>
    <row r="48" spans="1:8" ht="12.75">
      <c r="A48" s="23" t="s">
        <v>35</v>
      </c>
      <c r="B48" s="43">
        <v>1339646</v>
      </c>
      <c r="C48" s="27">
        <v>584</v>
      </c>
      <c r="D48" s="44">
        <v>2009</v>
      </c>
      <c r="E48" s="27">
        <v>600</v>
      </c>
      <c r="F48" s="27">
        <v>1500</v>
      </c>
      <c r="G48" s="28">
        <f>(E48+F48)/2</f>
        <v>1050</v>
      </c>
      <c r="H48" s="15">
        <f>SUM(G48/B48)</f>
        <v>0.0007837891502680559</v>
      </c>
    </row>
    <row r="49" spans="1:8" ht="12.75" customHeight="1" thickBot="1">
      <c r="A49" s="11" t="s">
        <v>36</v>
      </c>
      <c r="B49" s="45">
        <v>505831</v>
      </c>
      <c r="C49" s="46" t="s">
        <v>49</v>
      </c>
      <c r="D49" s="47"/>
      <c r="E49" s="30">
        <v>100</v>
      </c>
      <c r="F49" s="30">
        <v>500</v>
      </c>
      <c r="G49" s="31">
        <f t="shared" si="0"/>
        <v>300</v>
      </c>
      <c r="H49" s="6">
        <f t="shared" si="1"/>
        <v>0.000593083460681532</v>
      </c>
    </row>
    <row r="50" spans="1:8" ht="12.75">
      <c r="A50" s="10" t="s">
        <v>43</v>
      </c>
      <c r="B50" s="41">
        <v>412961</v>
      </c>
      <c r="C50" s="48" t="s">
        <v>49</v>
      </c>
      <c r="D50" s="42"/>
      <c r="E50" s="13">
        <v>0</v>
      </c>
      <c r="F50" s="13">
        <v>0</v>
      </c>
      <c r="G50" s="29">
        <f>(E50+F50)/2</f>
        <v>0</v>
      </c>
      <c r="H50" s="7">
        <f>SUM(G50/B50)</f>
        <v>0</v>
      </c>
    </row>
    <row r="51" spans="1:8" ht="12.75">
      <c r="A51" s="10" t="s">
        <v>41</v>
      </c>
      <c r="B51" s="41">
        <v>317398</v>
      </c>
      <c r="C51" s="48" t="s">
        <v>49</v>
      </c>
      <c r="D51" s="42"/>
      <c r="E51" s="13">
        <v>0</v>
      </c>
      <c r="F51" s="13">
        <v>0</v>
      </c>
      <c r="G51" s="29">
        <f t="shared" si="0"/>
        <v>0</v>
      </c>
      <c r="H51" s="7">
        <f t="shared" si="1"/>
        <v>0</v>
      </c>
    </row>
    <row r="52" spans="1:8" ht="12.75">
      <c r="A52" s="24" t="s">
        <v>40</v>
      </c>
      <c r="B52" s="49">
        <v>84864</v>
      </c>
      <c r="C52" s="50" t="s">
        <v>49</v>
      </c>
      <c r="D52" s="51"/>
      <c r="E52" s="36">
        <v>0</v>
      </c>
      <c r="F52" s="36">
        <v>0</v>
      </c>
      <c r="G52" s="37">
        <f>(E52+F52)/2</f>
        <v>0</v>
      </c>
      <c r="H52" s="38">
        <f>SUM(G52/B52)</f>
        <v>0</v>
      </c>
    </row>
    <row r="53" spans="1:8" ht="12.75">
      <c r="A53" s="10" t="s">
        <v>42</v>
      </c>
      <c r="B53" s="41">
        <v>36032</v>
      </c>
      <c r="C53" s="48" t="s">
        <v>49</v>
      </c>
      <c r="D53" s="42"/>
      <c r="E53" s="13">
        <v>0</v>
      </c>
      <c r="F53" s="13">
        <v>0</v>
      </c>
      <c r="G53" s="29">
        <f>(E53+F53)/2</f>
        <v>0</v>
      </c>
      <c r="H53" s="7">
        <f>SUM(G53/B53)</f>
        <v>0</v>
      </c>
    </row>
    <row r="54" spans="1:8" ht="12.75">
      <c r="A54" s="10" t="s">
        <v>44</v>
      </c>
      <c r="B54" s="41">
        <v>35407</v>
      </c>
      <c r="C54" s="48" t="s">
        <v>49</v>
      </c>
      <c r="D54" s="42"/>
      <c r="E54" s="13">
        <v>0</v>
      </c>
      <c r="F54" s="13">
        <v>0</v>
      </c>
      <c r="G54" s="29">
        <f t="shared" si="0"/>
        <v>0</v>
      </c>
      <c r="H54" s="7">
        <f t="shared" si="1"/>
        <v>0</v>
      </c>
    </row>
    <row r="55" spans="1:8" ht="13.5" thickBot="1">
      <c r="A55" s="11" t="s">
        <v>45</v>
      </c>
      <c r="B55" s="45">
        <v>31534</v>
      </c>
      <c r="C55" s="46" t="s">
        <v>49</v>
      </c>
      <c r="D55" s="47"/>
      <c r="E55" s="30">
        <v>0</v>
      </c>
      <c r="F55" s="30">
        <v>0</v>
      </c>
      <c r="G55" s="31">
        <f t="shared" si="0"/>
        <v>0</v>
      </c>
      <c r="H55" s="6">
        <f t="shared" si="1"/>
        <v>0</v>
      </c>
    </row>
    <row r="56" spans="1:8" ht="14.25" thickBot="1">
      <c r="A56" s="20" t="s">
        <v>46</v>
      </c>
      <c r="B56" s="21">
        <f>SUM(B5:B35)+SUM(B38:B55)</f>
        <v>828510000</v>
      </c>
      <c r="C56" s="21">
        <f>SUM(C5:C35)+SUM(C38:C55)</f>
        <v>1809631</v>
      </c>
      <c r="D56" s="61"/>
      <c r="E56" s="21">
        <f>SUM(E5:E35)+SUM(E38:E55)</f>
        <v>6206900</v>
      </c>
      <c r="F56" s="21">
        <f>SUM(F5:F35)+SUM(F38:F55)</f>
        <v>16313700</v>
      </c>
      <c r="G56" s="21">
        <f>SUM(G5:G35)+SUM(G38:G55)</f>
        <v>11260300</v>
      </c>
      <c r="H56" s="22">
        <v>0.0136</v>
      </c>
    </row>
    <row r="57" spans="1:8" ht="14.25" thickBot="1">
      <c r="A57" s="3" t="s">
        <v>56</v>
      </c>
      <c r="B57" s="4">
        <f>B56-B29-B26</f>
        <v>817204500</v>
      </c>
      <c r="C57" s="4">
        <f>C56-C29-C26</f>
        <v>1753959</v>
      </c>
      <c r="D57" s="63"/>
      <c r="E57" s="4">
        <f>E56-E29-E26</f>
        <v>6156900</v>
      </c>
      <c r="F57" s="4">
        <f>F56-F29-F26</f>
        <v>16193700</v>
      </c>
      <c r="G57" s="4">
        <f>G56-G29-G26</f>
        <v>11175300</v>
      </c>
      <c r="H57" s="64">
        <v>0.0137</v>
      </c>
    </row>
    <row r="58" spans="1:8" ht="14.25" thickBot="1">
      <c r="A58" s="1" t="s">
        <v>55</v>
      </c>
      <c r="B58" s="2">
        <f>SUM(B6+B8+B9+B10+B12+B13+B15+B16+B18+B19+B22+B24+B25+B27+B28+B30+B32+B33+B38+B39+B41+B42+B43+B47+B48+B49+B50)</f>
        <v>502087670</v>
      </c>
      <c r="C58" s="2">
        <f>SUM(C6+C8+C9+C12+C16+C28+C30+C32+C38+C41+C42+C47+C48)</f>
        <v>1292893</v>
      </c>
      <c r="D58" s="62"/>
      <c r="E58" s="2">
        <f>SUM(E6+E8+E9+E10+E12+E13+E15+E16+E18+E19+E22+E24+E25+E27+E28+E30+E32+E33+E38+E39+E41+E42+E43+E47+E48+E49+E50)</f>
        <v>4338700</v>
      </c>
      <c r="F58" s="2">
        <f>SUM(F6+F8+F9+F10+F12+F13+F15+F16+F18+F19+F22+F24+F25+F27+F28+F30+F32+F33+F38+F39+F41+F42+F43+F47+F48+F49+F50)</f>
        <v>7985500</v>
      </c>
      <c r="G58" s="2">
        <f>SUM(G6+G8+G9+G10+G12+G13+G15+G16+G18+G19+G22+G24+G25+G27+G28+G30+G32+G33+G38+G39+G41+G42+G43+G47+G48+G49+G50)</f>
        <v>6162100</v>
      </c>
      <c r="H58" s="16">
        <v>0.0118</v>
      </c>
    </row>
    <row r="60" spans="1:8" ht="12.75">
      <c r="A60" s="67" t="s">
        <v>50</v>
      </c>
      <c r="B60" s="67"/>
      <c r="C60" s="67"/>
      <c r="D60" s="67"/>
      <c r="E60" s="67"/>
      <c r="F60" s="67"/>
      <c r="G60" s="67"/>
      <c r="H60" s="67"/>
    </row>
    <row r="61" spans="1:8" ht="12.75">
      <c r="A61" s="67"/>
      <c r="B61" s="67"/>
      <c r="C61" s="67"/>
      <c r="D61" s="67"/>
      <c r="E61" s="67"/>
      <c r="F61" s="67"/>
      <c r="G61" s="67"/>
      <c r="H61" s="67"/>
    </row>
    <row r="63" ht="12.75">
      <c r="A63" s="19"/>
    </row>
  </sheetData>
  <sheetProtection/>
  <mergeCells count="5">
    <mergeCell ref="G3:G4"/>
    <mergeCell ref="A60:H61"/>
    <mergeCell ref="G36:G37"/>
    <mergeCell ref="A1:H1"/>
    <mergeCell ref="A2:H2"/>
  </mergeCells>
  <printOptions/>
  <pageMargins left="0.7480314960629921" right="0.7480314960629921" top="1.1023622047244095" bottom="1.1023622047244095"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Council of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guet</dc:creator>
  <cp:keywords/>
  <dc:description/>
  <cp:lastModifiedBy>GUET Michael</cp:lastModifiedBy>
  <cp:lastPrinted>2012-07-16T07:14:23Z</cp:lastPrinted>
  <dcterms:created xsi:type="dcterms:W3CDTF">2009-08-03T12:56:57Z</dcterms:created>
  <dcterms:modified xsi:type="dcterms:W3CDTF">2012-07-16T08:43:54Z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