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9200" windowHeight="10896"/>
  </bookViews>
  <sheets>
    <sheet name="Tender provisional budget" sheetId="2" r:id="rId1"/>
  </sheets>
  <definedNames>
    <definedName name="_xlnm.Print_Area" localSheetId="0">'Tender provisional budget'!$A$1:$I$65</definedName>
  </definedNames>
  <calcPr calcId="145621"/>
</workbook>
</file>

<file path=xl/calcChain.xml><?xml version="1.0" encoding="utf-8"?>
<calcChain xmlns="http://schemas.openxmlformats.org/spreadsheetml/2006/main">
  <c r="F48" i="2" l="1"/>
  <c r="H32" i="2"/>
  <c r="I48" i="2"/>
  <c r="H48" i="2"/>
  <c r="I47" i="2"/>
  <c r="H47" i="2"/>
  <c r="H46" i="2"/>
  <c r="I46" i="2"/>
  <c r="H45" i="2"/>
  <c r="I45" i="2"/>
  <c r="I44" i="2"/>
  <c r="H44" i="2"/>
  <c r="H43" i="2"/>
  <c r="I43" i="2"/>
  <c r="I40" i="2"/>
  <c r="H40" i="2"/>
  <c r="H39" i="2"/>
  <c r="I39" i="2"/>
  <c r="I38" i="2"/>
  <c r="H38" i="2"/>
  <c r="I37" i="2"/>
  <c r="H37" i="2"/>
  <c r="I36" i="2"/>
  <c r="H36" i="2"/>
  <c r="I35" i="2"/>
  <c r="H35" i="2"/>
  <c r="H34" i="2"/>
  <c r="I34" i="2"/>
  <c r="H33" i="2"/>
  <c r="I33" i="2"/>
  <c r="I32" i="2"/>
  <c r="H31" i="2"/>
  <c r="I31" i="2"/>
  <c r="H49" i="2" l="1"/>
  <c r="H41" i="2"/>
  <c r="I49" i="2"/>
  <c r="I41" i="2"/>
  <c r="H24" i="2"/>
  <c r="H23" i="2"/>
  <c r="I22" i="2"/>
  <c r="H22" i="2"/>
  <c r="H21" i="2"/>
  <c r="H20" i="2"/>
  <c r="H19" i="2"/>
  <c r="I24" i="2"/>
  <c r="I23" i="2"/>
  <c r="I21" i="2"/>
  <c r="I20" i="2"/>
  <c r="I19" i="2"/>
  <c r="I25" i="2" s="1"/>
  <c r="H25" i="2" l="1"/>
  <c r="H28" i="2"/>
  <c r="H27" i="2"/>
  <c r="I28" i="2"/>
  <c r="G27" i="2"/>
  <c r="I27" i="2" s="1"/>
  <c r="I16" i="2"/>
  <c r="H16" i="2"/>
  <c r="I15" i="2"/>
  <c r="H15" i="2"/>
  <c r="I29" i="2" l="1"/>
  <c r="H29" i="2"/>
  <c r="H14" i="2" l="1"/>
  <c r="I14" i="2"/>
  <c r="H13" i="2"/>
  <c r="I13" i="2"/>
  <c r="H12" i="2"/>
  <c r="I12" i="2"/>
  <c r="H11" i="2"/>
  <c r="I11" i="2"/>
  <c r="H8" i="2"/>
  <c r="I8" i="2"/>
  <c r="I17" i="2" l="1"/>
  <c r="I50" i="2" s="1"/>
  <c r="H17" i="2"/>
  <c r="H50" i="2" s="1"/>
</calcChain>
</file>

<file path=xl/sharedStrings.xml><?xml version="1.0" encoding="utf-8"?>
<sst xmlns="http://schemas.openxmlformats.org/spreadsheetml/2006/main" count="126" uniqueCount="103">
  <si>
    <t>Administrator responsible/Відповідальна особа:</t>
  </si>
  <si>
    <t>Person's in charge name and surname/Ім'я та прізвище відповідальної особи</t>
  </si>
  <si>
    <t>Position/Посада</t>
  </si>
  <si>
    <t>Signature/Підпис</t>
  </si>
  <si>
    <t>Stamp/Печатка</t>
  </si>
  <si>
    <t>Date/Дата</t>
  </si>
  <si>
    <t>Grand Total, including VAT (20%), if applicable/ /Загальна сума з ПДВ (20%), якщо стягується</t>
  </si>
  <si>
    <t>Activity / Захід:</t>
  </si>
  <si>
    <t>Dates / Дати:</t>
  </si>
  <si>
    <t>Exchange rate at the date of order placement/Курс обміну  на дату замовлення:</t>
  </si>
  <si>
    <t>#</t>
  </si>
  <si>
    <t>Unit/ Одиниця виміру</t>
  </si>
  <si>
    <t>Number of units/ Кількість одиниць</t>
  </si>
  <si>
    <t>Number of days / hours / participants / Кількість днів / годин / осіб</t>
  </si>
  <si>
    <t>Subtotal / Підсумок</t>
  </si>
  <si>
    <t>4.1</t>
  </si>
  <si>
    <t>5.2</t>
  </si>
  <si>
    <t>Other / Інше</t>
  </si>
  <si>
    <t>per bottle</t>
  </si>
  <si>
    <t>Per item</t>
  </si>
  <si>
    <t>Per set</t>
  </si>
  <si>
    <t>5.3</t>
  </si>
  <si>
    <t>5.1</t>
  </si>
  <si>
    <t>per day</t>
  </si>
  <si>
    <t>Per event</t>
  </si>
  <si>
    <t>per participant</t>
  </si>
  <si>
    <t>per event</t>
  </si>
  <si>
    <t>4.2</t>
  </si>
  <si>
    <t>6.1</t>
  </si>
  <si>
    <t>Fee for the processing of reimbursement / послуги з відшкодування проїзду учасників</t>
  </si>
  <si>
    <t xml:space="preserve">per meal </t>
  </si>
  <si>
    <t>Preparation of the handouts for the participants  / підготовка роздаткових матеріалов для учасників</t>
  </si>
  <si>
    <t xml:space="preserve">per person </t>
  </si>
  <si>
    <t xml:space="preserve"> </t>
  </si>
  <si>
    <t>Total, without VAT /Всього без ПДВ</t>
  </si>
  <si>
    <t xml:space="preserve">Dinner / вечеря </t>
  </si>
  <si>
    <t xml:space="preserve">Lunch / обід </t>
  </si>
  <si>
    <t>Reimbursement for the travel expences for regional participants / відшкодування проїзду  учасників</t>
  </si>
  <si>
    <t>Travel  and Transportation / Транспорт та відшкодування проїзду учасників</t>
  </si>
  <si>
    <t>Welcome coffee-break incl canapes and pastry / Вітальна кава-пауза з канапе та випічкою</t>
  </si>
  <si>
    <t>Сoffee - break (incl. sweets or cookies and pastry, ) / Кава- пауза з випічкою та печивом</t>
  </si>
  <si>
    <t>Expected services / Послуги</t>
  </si>
  <si>
    <t>Unit rate               (UAH)/
Bартість одиниці(UAH)</t>
  </si>
  <si>
    <t>Unit rate          (€)/
Bартість одиниці(€)</t>
  </si>
  <si>
    <t>Cost (UAH)/
Вартість (UAH)</t>
  </si>
  <si>
    <t>Cost (€)/Вартість(€)</t>
  </si>
  <si>
    <t xml:space="preserve">Accommodation / Проживання </t>
  </si>
  <si>
    <t>1.1</t>
  </si>
  <si>
    <t>Subtotal / Загалом</t>
  </si>
  <si>
    <t xml:space="preserve">APPENDIX II to Call for tender 4434/2016/01 as of 11 October 2016
Provisional budget
</t>
  </si>
  <si>
    <t>4-5 November 2016 / 4-5 листопада 2016</t>
  </si>
  <si>
    <t>Victoria Galperina, Senior Project Officer / Вікторія Гальпєріна, Керівник Проекту</t>
  </si>
  <si>
    <t>11/10/2016</t>
  </si>
  <si>
    <t xml:space="preserve">Accommodation in hotel/hostel rooms for 2-4 people with private bathroom, including breakfast,  03-06.11.2016  / Проживання учасників в  номерах готелю/хостелу на 2-4 особи, з окремою ванною кімнатою,  зі сніданком, 03-06.11.2016 </t>
  </si>
  <si>
    <t>2.1</t>
  </si>
  <si>
    <t>2.2</t>
  </si>
  <si>
    <t>2.3</t>
  </si>
  <si>
    <t>2.4</t>
  </si>
  <si>
    <t>2.5</t>
  </si>
  <si>
    <t>2.6</t>
  </si>
  <si>
    <t>Reception/Фуршет</t>
  </si>
  <si>
    <r>
      <t>per</t>
    </r>
    <r>
      <rPr>
        <sz val="9"/>
        <color rgb="FFFF0000"/>
        <rFont val="Calibri"/>
        <family val="2"/>
        <scheme val="minor"/>
      </rPr>
      <t xml:space="preserve"> </t>
    </r>
    <r>
      <rPr>
        <sz val="9"/>
        <rFont val="Calibri"/>
        <family val="2"/>
        <scheme val="minor"/>
      </rPr>
      <t xml:space="preserve">person </t>
    </r>
  </si>
  <si>
    <t xml:space="preserve">Rent of technical and other equipment / Оренда технічного та іншого обладнання </t>
  </si>
  <si>
    <t>5 LED screens/5 моніторів/телевізорів з LED екранами</t>
  </si>
  <si>
    <t>5 laptops (with mouse, clicker)/5 ноутбуків (+мишка,клікер)</t>
  </si>
  <si>
    <t xml:space="preserve"> 4 portable screens and projectors/4 переносні екрани і проектори</t>
  </si>
  <si>
    <t>  10 table microphones/10 настільних мікрофонів</t>
  </si>
  <si>
    <t>  10 headsets - hands free microphones/10 безпровідних мікрофонів на голову</t>
  </si>
  <si>
    <t>6 flipcharts with paper and markers/6 фліпчартів з папером і маркерами</t>
  </si>
  <si>
    <t>3.1</t>
  </si>
  <si>
    <t>3.2</t>
  </si>
  <si>
    <t>3.3</t>
  </si>
  <si>
    <t>3.4</t>
  </si>
  <si>
    <t>3.5</t>
  </si>
  <si>
    <t>3.6</t>
  </si>
  <si>
    <t>Printing and production of visibility items / Друк та виготовлення візуальних матеріалів</t>
  </si>
  <si>
    <t>Photocopy black and white A4 format for up to black|white printing 200 pages, 20 A4 printing in clour, binder /друк ч/б формату А4, до 200 сторінок, 20 сторінок А 4 в кольорі, біндер</t>
  </si>
  <si>
    <t xml:space="preserve">Production of folders with clip/”envelope” type from recycled material/felt with Activity's logo/Виготовлення папок з вторинної сировини/фетру, з кнопкою або типу "конверт", з нанесенням лого Заходу </t>
  </si>
  <si>
    <t>per item</t>
  </si>
  <si>
    <t>Production of notebooks from recycled paper with Activity's logo - 45 pages block, spiral on the longer edge/Виготовлення блокнотів з вторинної сировини, блок паперу - 45 сторінок, пружина по довгому краю, з нанесенням лого Заходу на обкладинку</t>
  </si>
  <si>
    <t xml:space="preserve"> Production of pens from recycled material with Activity's logo/Виготовлення ручок з вторинної сировини з нанесенням лого Заходу</t>
  </si>
  <si>
    <t>Production of 4 banners - 0,8 m x 1,8 (with rent of spider mounting)/Виготовлення 4 банерів 0,8х 1,8 м (з наданням кріплення типу "паук")</t>
  </si>
  <si>
    <t>Production of 2 brand walls (3m x 2,5m)/Виготовлення 2 бренд-волів (3m x 2,5m)</t>
  </si>
  <si>
    <t xml:space="preserve"> Production of silicon bracelets for participants with the Activity’s design/Виготовлення силіконових браслетів для учасників з нанесенням лого Заходу</t>
  </si>
  <si>
    <t xml:space="preserve"> Production of 10 wooden/plastic signs  for the Activity’s title, hashtag etc./Виготовлення 10 дерев"яних/пластикових знаків/вказівників для візуальної підтримки Заходу</t>
  </si>
  <si>
    <t>5.4</t>
  </si>
  <si>
    <t>5.5</t>
  </si>
  <si>
    <t>5.6</t>
  </si>
  <si>
    <t>5.7</t>
  </si>
  <si>
    <t>5.8</t>
  </si>
  <si>
    <t>5.9</t>
  </si>
  <si>
    <t>5.10</t>
  </si>
  <si>
    <t>Printing of caricatures and thematic posters (up to 40 items) to be hanged in the premises of University, including careful hanging on the walls in University (colour printing, photo or thick paper, A2 format)/друк карикатур і тематичних постерів (до 40 шт., кольоровий друк, фото- або цупкий папір, формат А2) і їх розміщення в місці проведення Заходу</t>
  </si>
  <si>
    <t>Event managers/supervisors for: every day registration of participants, process reimbursement of travel costs when necessary, provide technical/organisational supervision at the event, ad hoc requests, accompanying participants between the rooms, supervise regional participants check-in and check-out, contacting participants when necessary, preparing information letters for participants/Менеджер/координатор заходу для таких завдань: щоденна реєстрація учасників, повернення коштів за рпроїзд із оформленням документів, забезпечення технічного/організаційного нагляду за заходом, надання інформації учасникам щодо розміщення залів, нагляд за поселенням-виселенням до готелю регіональних учасників, контактування з учасниками, реагування на інші запити і т.ін.</t>
  </si>
  <si>
    <t xml:space="preserve">Professional photographer services for 2 days – at least 50 professional edited photo to be received after the event/Послуги професійного фотографа впродовж 2 днів, щонайменше 50 якісних професійних фото </t>
  </si>
  <si>
    <t>Video shooting during 2 days, short film of different activities’ shooting should be compiled/Відеозйомка впродовж 2 днів, виготовлення короткого ролику  з кадрами різних моментів Заходу</t>
  </si>
  <si>
    <t>Table tag and badges with strings printing/ виготовлення іменних табличок та бейджів для учасників</t>
  </si>
  <si>
    <t>Additional staff to assist participants with special needs – assisting people in wheelchairs getting up the stairs, accompanying people with eyesight/hear troubles etc../Додатковий персонал для асистування, за потреби, учасникам із особливими потребами</t>
  </si>
  <si>
    <t xml:space="preserve"> Other services (printing, delivery, post services, etc)/Інші послуги</t>
  </si>
  <si>
    <t xml:space="preserve">Meals / Харчування учасників </t>
  </si>
  <si>
    <t xml:space="preserve">Mineral water (2 bottles per participant per day) / мінеральна вода (дві пляшки на особу на день) </t>
  </si>
  <si>
    <t>incl.VAT, if applicable/в т.ч ПДВ, якщо стягується</t>
  </si>
  <si>
    <t>1st All-Ukrainian Student Forum "Discrimination in Ukraine:from apprehension to prevention" / Перший всеукраїнський студентський форум "Дискримінація в Україні: від усвідомлення до протидії"
400 participants/400 учасників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</si>
</sst>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2]\ * #,##0.00_-;\-[$€-2]\ * #,##0.00_-;_-[$€-2]\ * &quot;-&quot;??_-;_-@_-"/>
  </numFmts>
  <fonts count="22" x14ac:knownFonts="1">
    <font>
      <sz val="11"/>
      <color theme="1"/>
      <name val="Calibri"/>
      <family val="2"/>
      <scheme val="minor"/>
    </font>
    <font>
      <b/>
      <sz val="9"/>
      <name val="Arial"/>
      <family val="2"/>
      <charset val="204"/>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9"/>
      <name val="Calibri"/>
      <family val="2"/>
      <scheme val="minor"/>
    </font>
    <font>
      <sz val="10"/>
      <name val="Calibri"/>
      <family val="2"/>
      <charset val="204"/>
      <scheme val="minor"/>
    </font>
    <font>
      <b/>
      <sz val="9"/>
      <name val="Calibri"/>
      <family val="2"/>
      <scheme val="minor"/>
    </font>
    <font>
      <b/>
      <sz val="11"/>
      <name val="Calibri"/>
      <family val="2"/>
      <scheme val="minor"/>
    </font>
    <font>
      <b/>
      <sz val="9"/>
      <color theme="1"/>
      <name val="Calibri"/>
      <family val="2"/>
      <charset val="204"/>
      <scheme val="minor"/>
    </font>
    <font>
      <sz val="9"/>
      <name val="Calibri"/>
      <family val="2"/>
    </font>
    <font>
      <sz val="10"/>
      <name val="Calibri"/>
      <family val="2"/>
    </font>
    <font>
      <sz val="8"/>
      <color theme="1"/>
      <name val="Calibri"/>
      <family val="2"/>
      <scheme val="minor"/>
    </font>
    <font>
      <b/>
      <sz val="11"/>
      <color theme="1"/>
      <name val="Calibri"/>
      <family val="2"/>
      <charset val="204"/>
      <scheme val="minor"/>
    </font>
    <font>
      <b/>
      <sz val="10"/>
      <color rgb="FFFF0000"/>
      <name val="Calibri"/>
      <family val="2"/>
      <scheme val="minor"/>
    </font>
    <font>
      <sz val="10"/>
      <color rgb="FFFF0000"/>
      <name val="Calibri"/>
      <family val="2"/>
      <scheme val="minor"/>
    </font>
    <font>
      <b/>
      <sz val="10"/>
      <name val="Calibri"/>
      <family val="2"/>
      <charset val="204"/>
      <scheme val="minor"/>
    </font>
    <font>
      <b/>
      <sz val="11"/>
      <color theme="1"/>
      <name val="Calibri"/>
      <family val="2"/>
      <scheme val="minor"/>
    </font>
    <font>
      <b/>
      <sz val="8"/>
      <color theme="1"/>
      <name val="Calibri"/>
      <family val="2"/>
      <scheme val="minor"/>
    </font>
    <font>
      <i/>
      <sz val="10"/>
      <color rgb="FFFF0000"/>
      <name val="Calibri"/>
      <family val="2"/>
      <scheme val="minor"/>
    </font>
    <font>
      <sz val="9"/>
      <color rgb="FFFF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rgb="FFFFFFCC"/>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122">
    <xf numFmtId="0" fontId="0" fillId="0" borderId="0" xfId="0"/>
    <xf numFmtId="0" fontId="2" fillId="0" borderId="0" xfId="1" applyFont="1"/>
    <xf numFmtId="0" fontId="3" fillId="3" borderId="1" xfId="1" applyFont="1" applyFill="1" applyBorder="1"/>
    <xf numFmtId="0" fontId="4" fillId="0" borderId="1" xfId="1" applyFont="1" applyFill="1" applyBorder="1" applyAlignment="1">
      <alignment horizontal="center" wrapText="1"/>
    </xf>
    <xf numFmtId="0" fontId="3" fillId="0" borderId="1" xfId="1" applyFont="1" applyFill="1" applyBorder="1" applyAlignment="1">
      <alignment wrapText="1"/>
    </xf>
    <xf numFmtId="0" fontId="5" fillId="2" borderId="1" xfId="1" applyFont="1" applyFill="1" applyBorder="1" applyAlignment="1">
      <alignment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6" fillId="0" borderId="1" xfId="0" applyFont="1" applyFill="1" applyBorder="1" applyAlignment="1">
      <alignment wrapText="1"/>
    </xf>
    <xf numFmtId="0" fontId="6" fillId="4" borderId="1" xfId="0" applyFont="1" applyFill="1" applyBorder="1" applyAlignment="1">
      <alignment wrapText="1"/>
    </xf>
    <xf numFmtId="0" fontId="8" fillId="2" borderId="1" xfId="0" applyFont="1" applyFill="1" applyBorder="1" applyAlignment="1">
      <alignment wrapText="1"/>
    </xf>
    <xf numFmtId="0" fontId="6" fillId="0" borderId="0" xfId="0" applyFont="1" applyAlignment="1">
      <alignment horizontal="left" wrapText="1"/>
    </xf>
    <xf numFmtId="0" fontId="6" fillId="0" borderId="0" xfId="0" applyFont="1" applyAlignment="1">
      <alignment wrapText="1"/>
    </xf>
    <xf numFmtId="0" fontId="6" fillId="0" borderId="0" xfId="0" applyFont="1" applyAlignment="1">
      <alignment horizontal="left" vertical="center" wrapText="1"/>
    </xf>
    <xf numFmtId="0" fontId="8" fillId="0" borderId="0" xfId="0" applyFont="1" applyAlignment="1">
      <alignment wrapText="1"/>
    </xf>
    <xf numFmtId="14" fontId="10" fillId="0" borderId="0" xfId="1" applyNumberFormat="1" applyFont="1" applyAlignment="1">
      <alignment horizontal="left"/>
    </xf>
    <xf numFmtId="0" fontId="13" fillId="0" borderId="0" xfId="1" applyFont="1" applyAlignment="1">
      <alignment wrapText="1"/>
    </xf>
    <xf numFmtId="0" fontId="4" fillId="2" borderId="10" xfId="1" applyFont="1" applyFill="1" applyBorder="1" applyAlignment="1">
      <alignment horizontal="right" vertical="center" wrapText="1"/>
    </xf>
    <xf numFmtId="0" fontId="3" fillId="3" borderId="1" xfId="1" applyFont="1" applyFill="1" applyBorder="1" applyAlignment="1">
      <alignment horizontal="right"/>
    </xf>
    <xf numFmtId="2" fontId="3" fillId="3" borderId="1" xfId="1" applyNumberFormat="1" applyFont="1" applyFill="1" applyBorder="1" applyAlignment="1">
      <alignment horizontal="right"/>
    </xf>
    <xf numFmtId="2" fontId="3" fillId="3" borderId="2" xfId="1" applyNumberFormat="1" applyFont="1" applyFill="1" applyBorder="1" applyAlignment="1">
      <alignment horizontal="right"/>
    </xf>
    <xf numFmtId="1" fontId="3" fillId="0" borderId="1" xfId="1" applyNumberFormat="1" applyFont="1" applyFill="1" applyBorder="1" applyAlignment="1">
      <alignment horizontal="right" vertical="center"/>
    </xf>
    <xf numFmtId="2" fontId="3" fillId="0" borderId="1" xfId="1" applyNumberFormat="1" applyFont="1" applyFill="1" applyBorder="1" applyAlignment="1">
      <alignment horizontal="right" vertical="center"/>
    </xf>
    <xf numFmtId="2" fontId="3" fillId="0" borderId="2" xfId="1" applyNumberFormat="1" applyFont="1" applyFill="1" applyBorder="1" applyAlignment="1">
      <alignment horizontal="right" vertical="center"/>
    </xf>
    <xf numFmtId="2" fontId="3" fillId="4" borderId="1" xfId="1" applyNumberFormat="1" applyFont="1" applyFill="1" applyBorder="1" applyAlignment="1">
      <alignment horizontal="right" vertical="center"/>
    </xf>
    <xf numFmtId="0" fontId="3" fillId="4" borderId="1" xfId="1" applyFont="1" applyFill="1" applyBorder="1" applyAlignment="1">
      <alignment horizontal="right" vertical="center" wrapText="1"/>
    </xf>
    <xf numFmtId="0" fontId="8" fillId="2" borderId="1" xfId="0" applyFont="1" applyFill="1" applyBorder="1" applyAlignment="1">
      <alignment horizontal="right" wrapText="1"/>
    </xf>
    <xf numFmtId="2" fontId="8" fillId="2" borderId="1" xfId="0" applyNumberFormat="1" applyFont="1" applyFill="1" applyBorder="1" applyAlignment="1">
      <alignment horizontal="right" wrapText="1"/>
    </xf>
    <xf numFmtId="2" fontId="9" fillId="2" borderId="1" xfId="0" applyNumberFormat="1" applyFont="1" applyFill="1" applyBorder="1" applyAlignment="1">
      <alignment horizontal="right" vertical="center" wrapText="1"/>
    </xf>
    <xf numFmtId="0" fontId="2" fillId="0" borderId="0" xfId="1" applyFont="1" applyAlignment="1">
      <alignment horizontal="right"/>
    </xf>
    <xf numFmtId="2" fontId="2" fillId="0" borderId="0" xfId="1" applyNumberFormat="1" applyFont="1" applyAlignment="1">
      <alignment horizontal="right"/>
    </xf>
    <xf numFmtId="0" fontId="2" fillId="0" borderId="0" xfId="1" applyFont="1" applyAlignment="1">
      <alignment horizontal="right" vertical="center"/>
    </xf>
    <xf numFmtId="0" fontId="4" fillId="0" borderId="1" xfId="1" applyFont="1" applyFill="1" applyBorder="1" applyAlignment="1">
      <alignment horizontal="right"/>
    </xf>
    <xf numFmtId="2" fontId="4" fillId="0" borderId="1" xfId="1" applyNumberFormat="1" applyFont="1" applyFill="1" applyBorder="1" applyAlignment="1">
      <alignment horizontal="right"/>
    </xf>
    <xf numFmtId="2" fontId="4" fillId="0" borderId="2" xfId="1" applyNumberFormat="1" applyFont="1" applyFill="1" applyBorder="1" applyAlignment="1">
      <alignment horizontal="right"/>
    </xf>
    <xf numFmtId="2" fontId="3" fillId="4" borderId="2" xfId="1" applyNumberFormat="1" applyFont="1" applyFill="1" applyBorder="1" applyAlignment="1">
      <alignment horizontal="right" vertical="center"/>
    </xf>
    <xf numFmtId="0" fontId="3" fillId="0" borderId="1" xfId="1" applyFont="1" applyFill="1" applyBorder="1" applyAlignment="1">
      <alignment horizontal="right" vertical="center"/>
    </xf>
    <xf numFmtId="0" fontId="4" fillId="2" borderId="1" xfId="1" applyFont="1" applyFill="1" applyBorder="1" applyAlignment="1">
      <alignment horizontal="right" wrapText="1"/>
    </xf>
    <xf numFmtId="2" fontId="4" fillId="2" borderId="1" xfId="1" applyNumberFormat="1" applyFont="1" applyFill="1" applyBorder="1" applyAlignment="1">
      <alignment horizontal="right" wrapText="1"/>
    </xf>
    <xf numFmtId="0" fontId="11" fillId="4" borderId="1" xfId="0" applyFont="1" applyFill="1" applyBorder="1" applyAlignment="1">
      <alignment wrapText="1"/>
    </xf>
    <xf numFmtId="2" fontId="3" fillId="4" borderId="1" xfId="1" applyNumberFormat="1" applyFont="1" applyFill="1" applyBorder="1" applyAlignment="1">
      <alignment horizontal="right" vertical="center" wrapText="1"/>
    </xf>
    <xf numFmtId="0" fontId="14" fillId="0" borderId="0" xfId="1" applyFont="1"/>
    <xf numFmtId="0" fontId="14" fillId="0" borderId="0" xfId="1" applyFont="1" applyAlignment="1">
      <alignment horizontal="right"/>
    </xf>
    <xf numFmtId="14" fontId="14" fillId="0" borderId="0" xfId="1" applyNumberFormat="1" applyFont="1"/>
    <xf numFmtId="0" fontId="15" fillId="5" borderId="8" xfId="1" applyFont="1" applyFill="1" applyBorder="1" applyAlignment="1">
      <alignment horizontal="right" vertical="center"/>
    </xf>
    <xf numFmtId="0" fontId="3" fillId="0" borderId="1" xfId="1" applyFont="1" applyFill="1" applyBorder="1" applyAlignment="1">
      <alignment horizontal="right" vertical="center" wrapText="1"/>
    </xf>
    <xf numFmtId="0" fontId="3" fillId="0" borderId="1" xfId="1" applyFont="1" applyFill="1" applyBorder="1" applyAlignment="1">
      <alignment horizontal="left" wrapText="1"/>
    </xf>
    <xf numFmtId="2" fontId="7" fillId="0" borderId="2" xfId="1" applyNumberFormat="1" applyFont="1" applyFill="1" applyBorder="1" applyAlignment="1">
      <alignment horizontal="right"/>
    </xf>
    <xf numFmtId="2" fontId="7" fillId="0" borderId="2" xfId="1" applyNumberFormat="1" applyFont="1" applyFill="1" applyBorder="1" applyAlignment="1">
      <alignment horizontal="right" vertical="center"/>
    </xf>
    <xf numFmtId="2" fontId="7" fillId="0" borderId="1" xfId="1" applyNumberFormat="1" applyFont="1" applyFill="1" applyBorder="1" applyAlignment="1">
      <alignment horizontal="right" vertical="center"/>
    </xf>
    <xf numFmtId="2" fontId="7" fillId="4" borderId="2" xfId="1" applyNumberFormat="1" applyFont="1" applyFill="1" applyBorder="1" applyAlignment="1">
      <alignment horizontal="right"/>
    </xf>
    <xf numFmtId="2" fontId="7" fillId="2" borderId="2" xfId="1" applyNumberFormat="1" applyFont="1" applyFill="1" applyBorder="1" applyAlignment="1">
      <alignment horizontal="right" vertical="center"/>
    </xf>
    <xf numFmtId="2" fontId="7" fillId="4" borderId="2" xfId="1" applyNumberFormat="1" applyFont="1" applyFill="1" applyBorder="1" applyAlignment="1">
      <alignment horizontal="right" vertical="center"/>
    </xf>
    <xf numFmtId="2" fontId="7" fillId="0" borderId="1" xfId="1" applyNumberFormat="1" applyFont="1" applyFill="1" applyBorder="1" applyAlignment="1">
      <alignment horizontal="right"/>
    </xf>
    <xf numFmtId="0" fontId="4" fillId="2" borderId="13"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3" borderId="6" xfId="1" applyFont="1" applyFill="1" applyBorder="1" applyAlignment="1">
      <alignment horizontal="center" vertical="center"/>
    </xf>
    <xf numFmtId="49" fontId="12" fillId="6" borderId="6" xfId="1" applyNumberFormat="1" applyFont="1" applyFill="1" applyBorder="1" applyAlignment="1">
      <alignment horizontal="center" vertical="center" wrapText="1"/>
    </xf>
    <xf numFmtId="49" fontId="3" fillId="4" borderId="6" xfId="1" applyNumberFormat="1" applyFont="1" applyFill="1" applyBorder="1" applyAlignment="1">
      <alignment horizontal="center" vertical="center" wrapText="1"/>
    </xf>
    <xf numFmtId="2" fontId="8" fillId="2" borderId="14" xfId="0" applyNumberFormat="1" applyFont="1" applyFill="1" applyBorder="1" applyAlignment="1">
      <alignment horizontal="right" vertical="center" wrapText="1"/>
    </xf>
    <xf numFmtId="0" fontId="8" fillId="2" borderId="15" xfId="0" applyFont="1" applyFill="1" applyBorder="1" applyAlignment="1">
      <alignment horizontal="right" vertical="center" wrapText="1"/>
    </xf>
    <xf numFmtId="0" fontId="4" fillId="0" borderId="11" xfId="1" applyFont="1" applyFill="1" applyBorder="1" applyAlignment="1">
      <alignment wrapText="1"/>
    </xf>
    <xf numFmtId="0" fontId="3" fillId="0" borderId="11" xfId="1" applyFont="1" applyFill="1" applyBorder="1" applyAlignment="1">
      <alignment wrapText="1"/>
    </xf>
    <xf numFmtId="0" fontId="5" fillId="3" borderId="11" xfId="1" applyFont="1" applyFill="1" applyBorder="1"/>
    <xf numFmtId="2" fontId="3" fillId="4" borderId="12" xfId="1" applyNumberFormat="1" applyFont="1" applyFill="1" applyBorder="1" applyAlignment="1">
      <alignment horizontal="right" vertical="center"/>
    </xf>
    <xf numFmtId="0" fontId="8" fillId="2" borderId="11" xfId="0" applyFont="1" applyFill="1" applyBorder="1" applyAlignment="1">
      <alignment horizontal="left" wrapText="1"/>
    </xf>
    <xf numFmtId="0" fontId="8" fillId="2" borderId="16" xfId="0" applyFont="1" applyFill="1" applyBorder="1" applyAlignment="1">
      <alignment horizontal="left" wrapText="1"/>
    </xf>
    <xf numFmtId="0" fontId="8" fillId="2" borderId="17" xfId="0" applyFont="1" applyFill="1" applyBorder="1" applyAlignment="1">
      <alignment wrapText="1"/>
    </xf>
    <xf numFmtId="0" fontId="8" fillId="2" borderId="17" xfId="0" applyFont="1" applyFill="1" applyBorder="1" applyAlignment="1">
      <alignment horizontal="right" wrapText="1"/>
    </xf>
    <xf numFmtId="2" fontId="8" fillId="2" borderId="17" xfId="0" applyNumberFormat="1" applyFont="1" applyFill="1" applyBorder="1" applyAlignment="1">
      <alignment horizontal="right" wrapText="1"/>
    </xf>
    <xf numFmtId="2" fontId="9" fillId="2" borderId="17" xfId="0" applyNumberFormat="1" applyFont="1" applyFill="1" applyBorder="1" applyAlignment="1">
      <alignment horizontal="right" vertical="center" wrapText="1"/>
    </xf>
    <xf numFmtId="0" fontId="8" fillId="8" borderId="11" xfId="0" applyFont="1" applyFill="1" applyBorder="1" applyAlignment="1">
      <alignment horizontal="left" wrapText="1"/>
    </xf>
    <xf numFmtId="0" fontId="8" fillId="8" borderId="1" xfId="0" applyFont="1" applyFill="1" applyBorder="1" applyAlignment="1">
      <alignment wrapText="1"/>
    </xf>
    <xf numFmtId="0" fontId="8" fillId="8" borderId="1" xfId="0" applyFont="1" applyFill="1" applyBorder="1" applyAlignment="1">
      <alignment horizontal="right" wrapText="1"/>
    </xf>
    <xf numFmtId="2" fontId="8" fillId="8" borderId="1" xfId="0" applyNumberFormat="1" applyFont="1" applyFill="1" applyBorder="1" applyAlignment="1">
      <alignment horizontal="right" wrapText="1"/>
    </xf>
    <xf numFmtId="2" fontId="17" fillId="8" borderId="1" xfId="0" applyNumberFormat="1" applyFont="1" applyFill="1" applyBorder="1" applyAlignment="1">
      <alignment horizontal="right" vertical="center" wrapText="1"/>
    </xf>
    <xf numFmtId="164" fontId="13" fillId="0" borderId="0" xfId="1" applyNumberFormat="1" applyFont="1" applyAlignment="1">
      <alignment wrapText="1"/>
    </xf>
    <xf numFmtId="0" fontId="16" fillId="0" borderId="0" xfId="1" applyFont="1" applyFill="1" applyBorder="1" applyAlignment="1">
      <alignment wrapText="1"/>
    </xf>
    <xf numFmtId="0" fontId="6" fillId="0" borderId="0" xfId="0" applyFont="1" applyFill="1" applyBorder="1" applyAlignment="1">
      <alignment wrapText="1"/>
    </xf>
    <xf numFmtId="0" fontId="3" fillId="0" borderId="0" xfId="1" applyFont="1" applyFill="1" applyBorder="1" applyAlignment="1">
      <alignment horizontal="right" vertical="center" wrapText="1"/>
    </xf>
    <xf numFmtId="2" fontId="3" fillId="4" borderId="0" xfId="1" applyNumberFormat="1" applyFont="1" applyFill="1" applyBorder="1" applyAlignment="1">
      <alignment horizontal="right" vertical="center"/>
    </xf>
    <xf numFmtId="165" fontId="3" fillId="4" borderId="0" xfId="1" applyNumberFormat="1" applyFont="1" applyFill="1" applyBorder="1" applyAlignment="1">
      <alignment horizontal="right" vertical="center"/>
    </xf>
    <xf numFmtId="49" fontId="7" fillId="4" borderId="6" xfId="1" applyNumberFormat="1" applyFont="1" applyFill="1" applyBorder="1" applyAlignment="1">
      <alignment horizontal="center" vertical="center" wrapText="1"/>
    </xf>
    <xf numFmtId="0" fontId="3" fillId="3" borderId="19" xfId="1" applyFont="1" applyFill="1" applyBorder="1" applyAlignment="1">
      <alignment horizontal="center" vertical="center"/>
    </xf>
    <xf numFmtId="0" fontId="4" fillId="4" borderId="11" xfId="1" applyFont="1" applyFill="1" applyBorder="1" applyAlignment="1">
      <alignment wrapText="1"/>
    </xf>
    <xf numFmtId="0" fontId="3" fillId="4" borderId="1" xfId="1" applyFont="1" applyFill="1" applyBorder="1"/>
    <xf numFmtId="0" fontId="3" fillId="4" borderId="1" xfId="1" applyFont="1" applyFill="1" applyBorder="1" applyAlignment="1">
      <alignment horizontal="right" vertical="center"/>
    </xf>
    <xf numFmtId="0" fontId="13" fillId="4" borderId="0" xfId="1" applyFont="1" applyFill="1" applyAlignment="1">
      <alignment wrapText="1"/>
    </xf>
    <xf numFmtId="0" fontId="2" fillId="4" borderId="0" xfId="1" applyFont="1" applyFill="1"/>
    <xf numFmtId="0" fontId="3" fillId="4" borderId="11" xfId="1" applyFont="1" applyFill="1" applyBorder="1" applyAlignment="1">
      <alignment wrapText="1"/>
    </xf>
    <xf numFmtId="0" fontId="19" fillId="4" borderId="0" xfId="1" applyFont="1" applyFill="1" applyAlignment="1">
      <alignment wrapText="1"/>
    </xf>
    <xf numFmtId="0" fontId="18" fillId="4" borderId="0" xfId="1" applyFont="1" applyFill="1"/>
    <xf numFmtId="0" fontId="3" fillId="4" borderId="1" xfId="1" applyFont="1" applyFill="1" applyBorder="1" applyAlignment="1">
      <alignment horizontal="right"/>
    </xf>
    <xf numFmtId="2" fontId="3" fillId="4" borderId="1" xfId="1" applyNumberFormat="1" applyFont="1" applyFill="1" applyBorder="1" applyAlignment="1">
      <alignment horizontal="right"/>
    </xf>
    <xf numFmtId="2" fontId="3" fillId="4" borderId="2" xfId="1" applyNumberFormat="1" applyFont="1" applyFill="1" applyBorder="1" applyAlignment="1">
      <alignment horizontal="right"/>
    </xf>
    <xf numFmtId="49" fontId="16" fillId="0" borderId="7" xfId="1" applyNumberFormat="1" applyFont="1" applyBorder="1" applyAlignment="1">
      <alignment horizontal="right" vertical="center" wrapText="1"/>
    </xf>
    <xf numFmtId="2" fontId="4" fillId="3" borderId="12" xfId="1" applyNumberFormat="1" applyFont="1" applyFill="1" applyBorder="1" applyAlignment="1">
      <alignment horizontal="right" vertical="center"/>
    </xf>
    <xf numFmtId="2" fontId="3" fillId="0" borderId="12" xfId="1" applyNumberFormat="1" applyFont="1" applyFill="1" applyBorder="1" applyAlignment="1">
      <alignment horizontal="right" vertical="center"/>
    </xf>
    <xf numFmtId="2" fontId="4" fillId="0" borderId="12" xfId="1" applyNumberFormat="1" applyFont="1" applyFill="1" applyBorder="1" applyAlignment="1">
      <alignment horizontal="right" vertical="center"/>
    </xf>
    <xf numFmtId="2" fontId="7" fillId="0" borderId="12" xfId="1" applyNumberFormat="1" applyFont="1" applyFill="1" applyBorder="1" applyAlignment="1">
      <alignment horizontal="right" vertical="center"/>
    </xf>
    <xf numFmtId="2" fontId="17" fillId="7" borderId="12" xfId="1" applyNumberFormat="1" applyFont="1" applyFill="1" applyBorder="1" applyAlignment="1">
      <alignment horizontal="right" vertical="center"/>
    </xf>
    <xf numFmtId="2" fontId="4" fillId="2" borderId="1" xfId="1" applyNumberFormat="1" applyFont="1" applyFill="1" applyBorder="1" applyAlignment="1">
      <alignment horizontal="right" vertical="center"/>
    </xf>
    <xf numFmtId="2" fontId="7" fillId="4" borderId="1" xfId="1" applyNumberFormat="1" applyFont="1" applyFill="1" applyBorder="1" applyAlignment="1">
      <alignment horizontal="right"/>
    </xf>
    <xf numFmtId="2" fontId="7" fillId="4" borderId="12" xfId="1" applyNumberFormat="1" applyFont="1" applyFill="1" applyBorder="1" applyAlignment="1">
      <alignment horizontal="right" vertical="center"/>
    </xf>
    <xf numFmtId="2" fontId="7" fillId="4" borderId="1" xfId="1" applyNumberFormat="1" applyFont="1" applyFill="1" applyBorder="1" applyAlignment="1">
      <alignment horizontal="right" vertical="center"/>
    </xf>
    <xf numFmtId="2" fontId="7" fillId="4" borderId="12" xfId="1" applyNumberFormat="1" applyFont="1" applyFill="1" applyBorder="1" applyAlignment="1">
      <alignment horizontal="right" vertical="center" wrapText="1"/>
    </xf>
    <xf numFmtId="2" fontId="4" fillId="8" borderId="12" xfId="0" applyNumberFormat="1" applyFont="1" applyFill="1" applyBorder="1" applyAlignment="1">
      <alignment horizontal="right" vertical="center" wrapText="1"/>
    </xf>
    <xf numFmtId="2" fontId="4" fillId="2" borderId="12" xfId="0" applyNumberFormat="1" applyFont="1" applyFill="1" applyBorder="1" applyAlignment="1">
      <alignment horizontal="right" vertical="center" wrapText="1"/>
    </xf>
    <xf numFmtId="2" fontId="4" fillId="2" borderId="18" xfId="0" applyNumberFormat="1" applyFont="1" applyFill="1" applyBorder="1" applyAlignment="1">
      <alignment horizontal="right" vertical="center" wrapText="1"/>
    </xf>
    <xf numFmtId="2" fontId="3" fillId="3" borderId="2" xfId="1" applyNumberFormat="1" applyFont="1" applyFill="1" applyBorder="1" applyAlignment="1">
      <alignment horizontal="center"/>
    </xf>
    <xf numFmtId="0" fontId="1" fillId="0" borderId="0" xfId="0" applyFont="1" applyFill="1" applyBorder="1" applyAlignment="1">
      <alignment horizontal="center" vertical="center" wrapText="1"/>
    </xf>
    <xf numFmtId="0" fontId="20" fillId="0" borderId="7" xfId="1" applyFont="1" applyBorder="1" applyAlignment="1">
      <alignment horizontal="right" vertical="center" wrapText="1"/>
    </xf>
    <xf numFmtId="0" fontId="3" fillId="0" borderId="2" xfId="1" applyFont="1" applyBorder="1" applyAlignment="1">
      <alignment horizontal="right" vertical="center" wrapText="1"/>
    </xf>
    <xf numFmtId="0" fontId="3" fillId="0" borderId="3" xfId="1" applyFont="1" applyBorder="1" applyAlignment="1">
      <alignment horizontal="right" vertical="center" wrapText="1"/>
    </xf>
    <xf numFmtId="0" fontId="3" fillId="0" borderId="2"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1" xfId="1" applyFont="1" applyBorder="1" applyAlignment="1">
      <alignment horizontal="center" vertical="center" wrapText="1"/>
    </xf>
    <xf numFmtId="0" fontId="3" fillId="0" borderId="6" xfId="0" applyFont="1" applyBorder="1" applyAlignment="1">
      <alignment horizontal="right" vertical="center" wrapText="1"/>
    </xf>
    <xf numFmtId="0" fontId="3" fillId="0" borderId="3" xfId="0" applyFont="1" applyBorder="1" applyAlignment="1">
      <alignment horizontal="righ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O87"/>
  <sheetViews>
    <sheetView tabSelected="1" zoomScale="80" zoomScaleNormal="80" workbookViewId="0">
      <selection activeCell="I9" sqref="I9"/>
    </sheetView>
  </sheetViews>
  <sheetFormatPr defaultColWidth="9.109375" defaultRowHeight="14.4" x14ac:dyDescent="0.3"/>
  <cols>
    <col min="1" max="1" width="6" style="1" customWidth="1"/>
    <col min="2" max="2" width="45.6640625" style="1" customWidth="1"/>
    <col min="3" max="3" width="11.5546875" style="1" customWidth="1"/>
    <col min="4" max="4" width="8.5546875" style="29" customWidth="1"/>
    <col min="5" max="5" width="11.5546875" style="29" customWidth="1"/>
    <col min="6" max="6" width="14.109375" style="30" customWidth="1"/>
    <col min="7" max="7" width="13" style="30" customWidth="1"/>
    <col min="8" max="8" width="11.109375" style="30" customWidth="1"/>
    <col min="9" max="9" width="11.6640625" style="31" customWidth="1"/>
    <col min="10" max="10" width="36" style="16" customWidth="1"/>
    <col min="11" max="16384" width="9.109375" style="1"/>
  </cols>
  <sheetData>
    <row r="1" spans="1:10" ht="41.25" customHeight="1" thickBot="1" x14ac:dyDescent="0.35">
      <c r="A1" s="110" t="s">
        <v>49</v>
      </c>
      <c r="B1" s="110"/>
      <c r="C1" s="110"/>
      <c r="D1" s="110"/>
      <c r="E1" s="110"/>
      <c r="F1" s="110"/>
      <c r="G1" s="110"/>
      <c r="H1" s="110"/>
      <c r="I1" s="110"/>
    </row>
    <row r="2" spans="1:10" ht="62.25" customHeight="1" x14ac:dyDescent="0.3">
      <c r="A2" s="117" t="s">
        <v>7</v>
      </c>
      <c r="B2" s="118"/>
      <c r="C2" s="119" t="s">
        <v>102</v>
      </c>
      <c r="D2" s="119"/>
      <c r="E2" s="119"/>
      <c r="F2" s="119"/>
      <c r="G2" s="119"/>
      <c r="H2" s="119"/>
      <c r="I2" s="119"/>
    </row>
    <row r="3" spans="1:10" ht="14.25" customHeight="1" x14ac:dyDescent="0.3">
      <c r="A3" s="120" t="s">
        <v>8</v>
      </c>
      <c r="B3" s="121"/>
      <c r="C3" s="114" t="s">
        <v>50</v>
      </c>
      <c r="D3" s="115"/>
      <c r="E3" s="115"/>
      <c r="F3" s="115"/>
      <c r="G3" s="115"/>
      <c r="H3" s="115"/>
      <c r="I3" s="116"/>
    </row>
    <row r="4" spans="1:10" ht="26.25" customHeight="1" x14ac:dyDescent="0.3">
      <c r="A4" s="112" t="s">
        <v>0</v>
      </c>
      <c r="B4" s="113"/>
      <c r="C4" s="114" t="s">
        <v>51</v>
      </c>
      <c r="D4" s="115"/>
      <c r="E4" s="115"/>
      <c r="F4" s="115"/>
      <c r="G4" s="115"/>
      <c r="H4" s="115"/>
      <c r="I4" s="116"/>
    </row>
    <row r="5" spans="1:10" ht="15" customHeight="1" thickBot="1" x14ac:dyDescent="0.35">
      <c r="A5" s="111" t="s">
        <v>9</v>
      </c>
      <c r="B5" s="111"/>
      <c r="C5" s="111"/>
      <c r="D5" s="111"/>
      <c r="E5" s="111"/>
      <c r="F5" s="111"/>
      <c r="G5" s="111"/>
      <c r="H5" s="95" t="s">
        <v>52</v>
      </c>
      <c r="I5" s="44">
        <v>28.9373</v>
      </c>
    </row>
    <row r="6" spans="1:10" ht="77.400000000000006" customHeight="1" x14ac:dyDescent="0.3">
      <c r="A6" s="54" t="s">
        <v>10</v>
      </c>
      <c r="B6" s="6" t="s">
        <v>41</v>
      </c>
      <c r="C6" s="7" t="s">
        <v>11</v>
      </c>
      <c r="D6" s="17" t="s">
        <v>12</v>
      </c>
      <c r="E6" s="17" t="s">
        <v>13</v>
      </c>
      <c r="F6" s="59" t="s">
        <v>42</v>
      </c>
      <c r="G6" s="59" t="s">
        <v>43</v>
      </c>
      <c r="H6" s="59" t="s">
        <v>44</v>
      </c>
      <c r="I6" s="60" t="s">
        <v>45</v>
      </c>
    </row>
    <row r="7" spans="1:10" s="88" customFormat="1" x14ac:dyDescent="0.3">
      <c r="A7" s="55">
        <v>1</v>
      </c>
      <c r="B7" s="84" t="s">
        <v>46</v>
      </c>
      <c r="C7" s="85"/>
      <c r="D7" s="86"/>
      <c r="E7" s="86"/>
      <c r="F7" s="24"/>
      <c r="G7" s="24"/>
      <c r="H7" s="35"/>
      <c r="I7" s="64"/>
      <c r="J7" s="87"/>
    </row>
    <row r="8" spans="1:10" s="88" customFormat="1" ht="69" x14ac:dyDescent="0.3">
      <c r="A8" s="55" t="s">
        <v>47</v>
      </c>
      <c r="B8" s="89" t="s">
        <v>53</v>
      </c>
      <c r="C8" s="85" t="s">
        <v>23</v>
      </c>
      <c r="D8" s="86">
        <v>3</v>
      </c>
      <c r="E8" s="86">
        <v>210</v>
      </c>
      <c r="F8" s="24"/>
      <c r="G8" s="24"/>
      <c r="H8" s="35">
        <f>D8*E8*F8</f>
        <v>0</v>
      </c>
      <c r="I8" s="64">
        <f>D8*E8*G8</f>
        <v>0</v>
      </c>
      <c r="J8" s="87"/>
    </row>
    <row r="9" spans="1:10" s="88" customFormat="1" ht="25.8" customHeight="1" x14ac:dyDescent="0.3">
      <c r="A9" s="56"/>
      <c r="B9" s="63" t="s">
        <v>14</v>
      </c>
      <c r="C9" s="2"/>
      <c r="D9" s="18"/>
      <c r="E9" s="18"/>
      <c r="F9" s="19"/>
      <c r="G9" s="19"/>
      <c r="H9" s="109"/>
      <c r="I9" s="96"/>
      <c r="J9" s="87"/>
    </row>
    <row r="10" spans="1:10" s="88" customFormat="1" ht="23.4" customHeight="1" x14ac:dyDescent="0.3">
      <c r="A10" s="55">
        <v>2</v>
      </c>
      <c r="B10" s="84" t="s">
        <v>99</v>
      </c>
      <c r="C10" s="9"/>
      <c r="D10" s="92"/>
      <c r="E10" s="92"/>
      <c r="F10" s="93"/>
      <c r="G10" s="93"/>
      <c r="H10" s="94"/>
      <c r="I10" s="64"/>
      <c r="J10" s="87"/>
    </row>
    <row r="11" spans="1:10" s="88" customFormat="1" ht="27.6" x14ac:dyDescent="0.3">
      <c r="A11" s="55" t="s">
        <v>54</v>
      </c>
      <c r="B11" s="89" t="s">
        <v>39</v>
      </c>
      <c r="C11" s="9" t="s">
        <v>30</v>
      </c>
      <c r="D11" s="92">
        <v>2</v>
      </c>
      <c r="E11" s="92">
        <v>400</v>
      </c>
      <c r="F11" s="93"/>
      <c r="G11" s="93"/>
      <c r="H11" s="94">
        <f t="shared" ref="H11:H16" si="0">D11*E11*F11</f>
        <v>0</v>
      </c>
      <c r="I11" s="64">
        <f t="shared" ref="I11:I16" si="1">D11*E11*G11</f>
        <v>0</v>
      </c>
      <c r="J11" s="87"/>
    </row>
    <row r="12" spans="1:10" ht="27.6" x14ac:dyDescent="0.3">
      <c r="A12" s="55" t="s">
        <v>55</v>
      </c>
      <c r="B12" s="89" t="s">
        <v>40</v>
      </c>
      <c r="C12" s="9" t="s">
        <v>30</v>
      </c>
      <c r="D12" s="92">
        <v>4</v>
      </c>
      <c r="E12" s="92">
        <v>400</v>
      </c>
      <c r="F12" s="93"/>
      <c r="G12" s="93"/>
      <c r="H12" s="94">
        <f t="shared" si="0"/>
        <v>0</v>
      </c>
      <c r="I12" s="64">
        <f t="shared" si="1"/>
        <v>0</v>
      </c>
    </row>
    <row r="13" spans="1:10" s="88" customFormat="1" x14ac:dyDescent="0.3">
      <c r="A13" s="55" t="s">
        <v>56</v>
      </c>
      <c r="B13" s="89" t="s">
        <v>36</v>
      </c>
      <c r="C13" s="9" t="s">
        <v>30</v>
      </c>
      <c r="D13" s="92">
        <v>2</v>
      </c>
      <c r="E13" s="92">
        <v>400</v>
      </c>
      <c r="F13" s="93"/>
      <c r="G13" s="93"/>
      <c r="H13" s="94">
        <f t="shared" si="0"/>
        <v>0</v>
      </c>
      <c r="I13" s="64">
        <f t="shared" si="1"/>
        <v>0</v>
      </c>
      <c r="J13" s="87"/>
    </row>
    <row r="14" spans="1:10" s="88" customFormat="1" ht="22.2" customHeight="1" x14ac:dyDescent="0.3">
      <c r="A14" s="55" t="s">
        <v>57</v>
      </c>
      <c r="B14" s="89" t="s">
        <v>35</v>
      </c>
      <c r="C14" s="9" t="s">
        <v>30</v>
      </c>
      <c r="D14" s="92">
        <v>1</v>
      </c>
      <c r="E14" s="92">
        <v>400</v>
      </c>
      <c r="F14" s="93"/>
      <c r="G14" s="93"/>
      <c r="H14" s="94">
        <f t="shared" si="0"/>
        <v>0</v>
      </c>
      <c r="I14" s="64">
        <f t="shared" si="1"/>
        <v>0</v>
      </c>
      <c r="J14" s="87"/>
    </row>
    <row r="15" spans="1:10" s="88" customFormat="1" ht="27.6" x14ac:dyDescent="0.3">
      <c r="A15" s="55" t="s">
        <v>58</v>
      </c>
      <c r="B15" s="89" t="s">
        <v>100</v>
      </c>
      <c r="C15" s="9" t="s">
        <v>18</v>
      </c>
      <c r="D15" s="92">
        <v>4</v>
      </c>
      <c r="E15" s="92">
        <v>400</v>
      </c>
      <c r="F15" s="93"/>
      <c r="G15" s="93"/>
      <c r="H15" s="94">
        <f t="shared" si="0"/>
        <v>0</v>
      </c>
      <c r="I15" s="64">
        <f t="shared" si="1"/>
        <v>0</v>
      </c>
      <c r="J15" s="87"/>
    </row>
    <row r="16" spans="1:10" s="88" customFormat="1" x14ac:dyDescent="0.3">
      <c r="A16" s="55" t="s">
        <v>59</v>
      </c>
      <c r="B16" s="89" t="s">
        <v>60</v>
      </c>
      <c r="C16" s="9" t="s">
        <v>61</v>
      </c>
      <c r="D16" s="92">
        <v>1</v>
      </c>
      <c r="E16" s="92">
        <v>400</v>
      </c>
      <c r="F16" s="93"/>
      <c r="G16" s="93"/>
      <c r="H16" s="94">
        <f t="shared" si="0"/>
        <v>0</v>
      </c>
      <c r="I16" s="64">
        <f t="shared" si="1"/>
        <v>0</v>
      </c>
      <c r="J16" s="87"/>
    </row>
    <row r="17" spans="1:10" s="88" customFormat="1" x14ac:dyDescent="0.3">
      <c r="A17" s="56"/>
      <c r="B17" s="63" t="s">
        <v>14</v>
      </c>
      <c r="C17" s="2"/>
      <c r="D17" s="18"/>
      <c r="E17" s="18"/>
      <c r="F17" s="19"/>
      <c r="G17" s="19"/>
      <c r="H17" s="20">
        <f>SUM(H11:H16)</f>
        <v>0</v>
      </c>
      <c r="I17" s="96">
        <f>SUM(I11:I16)</f>
        <v>0</v>
      </c>
      <c r="J17" s="87"/>
    </row>
    <row r="18" spans="1:10" s="88" customFormat="1" ht="27.6" x14ac:dyDescent="0.3">
      <c r="A18" s="55">
        <v>3</v>
      </c>
      <c r="B18" s="61" t="s">
        <v>62</v>
      </c>
      <c r="C18" s="3"/>
      <c r="D18" s="32"/>
      <c r="E18" s="32"/>
      <c r="F18" s="33"/>
      <c r="G18" s="33"/>
      <c r="H18" s="34"/>
      <c r="I18" s="98"/>
      <c r="J18" s="87"/>
    </row>
    <row r="19" spans="1:10" s="88" customFormat="1" x14ac:dyDescent="0.3">
      <c r="A19" s="55" t="s">
        <v>69</v>
      </c>
      <c r="B19" s="62" t="s">
        <v>63</v>
      </c>
      <c r="C19" s="46" t="s">
        <v>23</v>
      </c>
      <c r="D19" s="36">
        <v>2</v>
      </c>
      <c r="E19" s="36">
        <v>4</v>
      </c>
      <c r="F19" s="49"/>
      <c r="G19" s="49"/>
      <c r="H19" s="48">
        <f t="shared" ref="H19:H24" si="2">D19*E19*F19</f>
        <v>0</v>
      </c>
      <c r="I19" s="99">
        <f t="shared" ref="I19:I24" si="3">D19*E19*G19</f>
        <v>0</v>
      </c>
      <c r="J19" s="87"/>
    </row>
    <row r="20" spans="1:10" s="91" customFormat="1" ht="27.6" x14ac:dyDescent="0.3">
      <c r="A20" s="82" t="s">
        <v>70</v>
      </c>
      <c r="B20" s="62" t="s">
        <v>64</v>
      </c>
      <c r="C20" s="8" t="s">
        <v>23</v>
      </c>
      <c r="D20" s="45">
        <v>2</v>
      </c>
      <c r="E20" s="45">
        <v>5</v>
      </c>
      <c r="F20" s="24"/>
      <c r="G20" s="24"/>
      <c r="H20" s="24">
        <f t="shared" si="2"/>
        <v>0</v>
      </c>
      <c r="I20" s="64">
        <f t="shared" si="3"/>
        <v>0</v>
      </c>
      <c r="J20" s="90"/>
    </row>
    <row r="21" spans="1:10" s="88" customFormat="1" ht="27.6" x14ac:dyDescent="0.3">
      <c r="A21" s="82" t="s">
        <v>71</v>
      </c>
      <c r="B21" s="62" t="s">
        <v>65</v>
      </c>
      <c r="C21" s="8" t="s">
        <v>23</v>
      </c>
      <c r="D21" s="45">
        <v>2</v>
      </c>
      <c r="E21" s="45">
        <v>4</v>
      </c>
      <c r="F21" s="24"/>
      <c r="G21" s="24"/>
      <c r="H21" s="35">
        <f t="shared" si="2"/>
        <v>0</v>
      </c>
      <c r="I21" s="99">
        <f t="shared" si="3"/>
        <v>0</v>
      </c>
      <c r="J21" s="87"/>
    </row>
    <row r="22" spans="1:10" s="88" customFormat="1" x14ac:dyDescent="0.3">
      <c r="A22" s="82" t="s">
        <v>72</v>
      </c>
      <c r="B22" s="62" t="s">
        <v>66</v>
      </c>
      <c r="C22" s="8"/>
      <c r="D22" s="45">
        <v>2</v>
      </c>
      <c r="E22" s="45">
        <v>10</v>
      </c>
      <c r="F22" s="24"/>
      <c r="G22" s="24"/>
      <c r="H22" s="35">
        <f t="shared" si="2"/>
        <v>0</v>
      </c>
      <c r="I22" s="99">
        <f t="shared" si="3"/>
        <v>0</v>
      </c>
      <c r="J22" s="87"/>
    </row>
    <row r="23" spans="1:10" s="88" customFormat="1" ht="27.6" x14ac:dyDescent="0.3">
      <c r="A23" s="82" t="s">
        <v>73</v>
      </c>
      <c r="B23" s="62" t="s">
        <v>67</v>
      </c>
      <c r="C23" s="8" t="s">
        <v>23</v>
      </c>
      <c r="D23" s="45">
        <v>2</v>
      </c>
      <c r="E23" s="45">
        <v>10</v>
      </c>
      <c r="F23" s="24"/>
      <c r="G23" s="24"/>
      <c r="H23" s="35">
        <f t="shared" si="2"/>
        <v>0</v>
      </c>
      <c r="I23" s="99">
        <f t="shared" si="3"/>
        <v>0</v>
      </c>
      <c r="J23" s="87"/>
    </row>
    <row r="24" spans="1:10" s="91" customFormat="1" ht="27.6" x14ac:dyDescent="0.3">
      <c r="A24" s="82" t="s">
        <v>74</v>
      </c>
      <c r="B24" s="62" t="s">
        <v>68</v>
      </c>
      <c r="C24" s="8" t="s">
        <v>23</v>
      </c>
      <c r="D24" s="45">
        <v>2</v>
      </c>
      <c r="E24" s="45">
        <v>6</v>
      </c>
      <c r="F24" s="24"/>
      <c r="G24" s="24"/>
      <c r="H24" s="35">
        <f t="shared" si="2"/>
        <v>0</v>
      </c>
      <c r="I24" s="99">
        <f t="shared" si="3"/>
        <v>0</v>
      </c>
      <c r="J24" s="90"/>
    </row>
    <row r="25" spans="1:10" s="88" customFormat="1" x14ac:dyDescent="0.3">
      <c r="A25" s="56"/>
      <c r="B25" s="63" t="s">
        <v>14</v>
      </c>
      <c r="C25" s="2"/>
      <c r="D25" s="18"/>
      <c r="E25" s="18"/>
      <c r="F25" s="19"/>
      <c r="G25" s="19"/>
      <c r="H25" s="20">
        <f>SUM(H19:H24)</f>
        <v>0</v>
      </c>
      <c r="I25" s="100">
        <f>SUM(I19:I24)</f>
        <v>0</v>
      </c>
      <c r="J25" s="87"/>
    </row>
    <row r="26" spans="1:10" s="88" customFormat="1" ht="27.6" x14ac:dyDescent="0.3">
      <c r="A26" s="55">
        <v>4</v>
      </c>
      <c r="B26" s="61" t="s">
        <v>38</v>
      </c>
      <c r="C26" s="3"/>
      <c r="D26" s="32"/>
      <c r="E26" s="32"/>
      <c r="F26" s="33"/>
      <c r="G26" s="33"/>
      <c r="H26" s="34"/>
      <c r="I26" s="98"/>
      <c r="J26" s="87"/>
    </row>
    <row r="27" spans="1:10" s="88" customFormat="1" ht="27.6" x14ac:dyDescent="0.3">
      <c r="A27" s="55" t="s">
        <v>15</v>
      </c>
      <c r="B27" s="62" t="s">
        <v>37</v>
      </c>
      <c r="C27" s="9" t="s">
        <v>25</v>
      </c>
      <c r="D27" s="25">
        <v>1</v>
      </c>
      <c r="E27" s="25">
        <v>210</v>
      </c>
      <c r="F27" s="23">
        <v>1000</v>
      </c>
      <c r="G27" s="49">
        <f>F27/I5</f>
        <v>34.557474263321041</v>
      </c>
      <c r="H27" s="48">
        <f>E27*F27*D27</f>
        <v>210000</v>
      </c>
      <c r="I27" s="99">
        <f>D27*E27*G27</f>
        <v>7257.0695952974183</v>
      </c>
      <c r="J27" s="87"/>
    </row>
    <row r="28" spans="1:10" s="88" customFormat="1" ht="27.6" x14ac:dyDescent="0.3">
      <c r="A28" s="55" t="s">
        <v>27</v>
      </c>
      <c r="B28" s="62" t="s">
        <v>29</v>
      </c>
      <c r="C28" s="9" t="s">
        <v>25</v>
      </c>
      <c r="D28" s="36">
        <v>1</v>
      </c>
      <c r="E28" s="36">
        <v>210</v>
      </c>
      <c r="F28" s="23"/>
      <c r="G28" s="22"/>
      <c r="H28" s="23">
        <f>E28*F28*D28</f>
        <v>0</v>
      </c>
      <c r="I28" s="97">
        <f>D28*E28*G28</f>
        <v>0</v>
      </c>
      <c r="J28" s="87"/>
    </row>
    <row r="29" spans="1:10" s="88" customFormat="1" x14ac:dyDescent="0.3">
      <c r="A29" s="56"/>
      <c r="B29" s="63" t="s">
        <v>14</v>
      </c>
      <c r="C29" s="5"/>
      <c r="D29" s="37"/>
      <c r="E29" s="37"/>
      <c r="F29" s="38"/>
      <c r="G29" s="101"/>
      <c r="H29" s="51">
        <f>SUM(H27:H28)</f>
        <v>210000</v>
      </c>
      <c r="I29" s="96">
        <f>SUM(I27:I28)</f>
        <v>7257.0695952974183</v>
      </c>
      <c r="J29" s="87"/>
    </row>
    <row r="30" spans="1:10" s="88" customFormat="1" ht="27.6" x14ac:dyDescent="0.3">
      <c r="A30" s="55">
        <v>5</v>
      </c>
      <c r="B30" s="61" t="s">
        <v>75</v>
      </c>
      <c r="C30" s="3"/>
      <c r="D30" s="32"/>
      <c r="E30" s="32"/>
      <c r="F30" s="33"/>
      <c r="G30" s="33"/>
      <c r="H30" s="47"/>
      <c r="I30" s="98"/>
      <c r="J30" s="87"/>
    </row>
    <row r="31" spans="1:10" s="88" customFormat="1" ht="41.4" x14ac:dyDescent="0.3">
      <c r="A31" s="57" t="s">
        <v>22</v>
      </c>
      <c r="B31" s="62" t="s">
        <v>96</v>
      </c>
      <c r="C31" s="39" t="s">
        <v>19</v>
      </c>
      <c r="D31" s="25">
        <v>1</v>
      </c>
      <c r="E31" s="25">
        <v>400</v>
      </c>
      <c r="F31" s="40"/>
      <c r="G31" s="102"/>
      <c r="H31" s="50">
        <f t="shared" ref="H31:H36" si="4">D31*E31*F31</f>
        <v>0</v>
      </c>
      <c r="I31" s="103">
        <f>D31*E31*G31</f>
        <v>0</v>
      </c>
      <c r="J31" s="87"/>
    </row>
    <row r="32" spans="1:10" s="91" customFormat="1" ht="55.2" x14ac:dyDescent="0.3">
      <c r="A32" s="57" t="s">
        <v>16</v>
      </c>
      <c r="B32" s="62" t="s">
        <v>76</v>
      </c>
      <c r="C32" s="39" t="s">
        <v>20</v>
      </c>
      <c r="D32" s="25">
        <v>1</v>
      </c>
      <c r="E32" s="25">
        <v>400</v>
      </c>
      <c r="F32" s="40"/>
      <c r="G32" s="104"/>
      <c r="H32" s="52">
        <f t="shared" si="4"/>
        <v>0</v>
      </c>
      <c r="I32" s="103">
        <f>D32*E32*G32</f>
        <v>0</v>
      </c>
      <c r="J32" s="90"/>
    </row>
    <row r="33" spans="1:10" s="88" customFormat="1" ht="69" x14ac:dyDescent="0.3">
      <c r="A33" s="57" t="s">
        <v>21</v>
      </c>
      <c r="B33" s="62" t="s">
        <v>77</v>
      </c>
      <c r="C33" s="39" t="s">
        <v>78</v>
      </c>
      <c r="D33" s="25">
        <v>1</v>
      </c>
      <c r="E33" s="25">
        <v>400</v>
      </c>
      <c r="F33" s="40"/>
      <c r="G33" s="104"/>
      <c r="H33" s="52">
        <f t="shared" si="4"/>
        <v>0</v>
      </c>
      <c r="I33" s="103">
        <f>D33*E33*G33</f>
        <v>0</v>
      </c>
      <c r="J33" s="87"/>
    </row>
    <row r="34" spans="1:10" s="88" customFormat="1" ht="69" x14ac:dyDescent="0.3">
      <c r="A34" s="57" t="s">
        <v>85</v>
      </c>
      <c r="B34" s="62" t="s">
        <v>79</v>
      </c>
      <c r="C34" s="39" t="s">
        <v>78</v>
      </c>
      <c r="D34" s="25">
        <v>1</v>
      </c>
      <c r="E34" s="25">
        <v>400</v>
      </c>
      <c r="F34" s="40"/>
      <c r="G34" s="104"/>
      <c r="H34" s="52">
        <f t="shared" si="4"/>
        <v>0</v>
      </c>
      <c r="I34" s="103">
        <f>D34*E34*G34</f>
        <v>0</v>
      </c>
      <c r="J34" s="87"/>
    </row>
    <row r="35" spans="1:10" s="88" customFormat="1" ht="41.4" x14ac:dyDescent="0.3">
      <c r="A35" s="57" t="s">
        <v>86</v>
      </c>
      <c r="B35" s="62" t="s">
        <v>80</v>
      </c>
      <c r="C35" s="39" t="s">
        <v>78</v>
      </c>
      <c r="D35" s="25">
        <v>1</v>
      </c>
      <c r="E35" s="25">
        <v>400</v>
      </c>
      <c r="F35" s="40"/>
      <c r="G35" s="104"/>
      <c r="H35" s="52">
        <f t="shared" si="4"/>
        <v>0</v>
      </c>
      <c r="I35" s="103">
        <f>D35*E35*G35</f>
        <v>0</v>
      </c>
      <c r="J35" s="87"/>
    </row>
    <row r="36" spans="1:10" s="88" customFormat="1" ht="41.4" x14ac:dyDescent="0.3">
      <c r="A36" s="57" t="s">
        <v>87</v>
      </c>
      <c r="B36" s="62" t="s">
        <v>81</v>
      </c>
      <c r="C36" s="39" t="s">
        <v>19</v>
      </c>
      <c r="D36" s="25">
        <v>1</v>
      </c>
      <c r="E36" s="25">
        <v>4</v>
      </c>
      <c r="F36" s="40"/>
      <c r="G36" s="104"/>
      <c r="H36" s="52">
        <f t="shared" si="4"/>
        <v>0</v>
      </c>
      <c r="I36" s="103">
        <f>E36*G36</f>
        <v>0</v>
      </c>
      <c r="J36" s="87"/>
    </row>
    <row r="37" spans="1:10" s="88" customFormat="1" ht="27.6" x14ac:dyDescent="0.3">
      <c r="A37" s="57" t="s">
        <v>88</v>
      </c>
      <c r="B37" s="62" t="s">
        <v>82</v>
      </c>
      <c r="C37" s="39" t="s">
        <v>19</v>
      </c>
      <c r="D37" s="25">
        <v>1</v>
      </c>
      <c r="E37" s="25">
        <v>2</v>
      </c>
      <c r="F37" s="40"/>
      <c r="G37" s="104"/>
      <c r="H37" s="52">
        <f>E37*F37</f>
        <v>0</v>
      </c>
      <c r="I37" s="103">
        <f>E37*G37</f>
        <v>0</v>
      </c>
      <c r="J37" s="87"/>
    </row>
    <row r="38" spans="1:10" s="88" customFormat="1" ht="41.4" x14ac:dyDescent="0.3">
      <c r="A38" s="57" t="s">
        <v>89</v>
      </c>
      <c r="B38" s="62" t="s">
        <v>83</v>
      </c>
      <c r="C38" s="39" t="s">
        <v>78</v>
      </c>
      <c r="D38" s="25">
        <v>1</v>
      </c>
      <c r="E38" s="25">
        <v>400</v>
      </c>
      <c r="F38" s="40"/>
      <c r="G38" s="104"/>
      <c r="H38" s="52">
        <f>E38*F38</f>
        <v>0</v>
      </c>
      <c r="I38" s="103">
        <f>E38*G38</f>
        <v>0</v>
      </c>
      <c r="J38" s="87"/>
    </row>
    <row r="39" spans="1:10" s="88" customFormat="1" ht="55.2" x14ac:dyDescent="0.3">
      <c r="A39" s="57" t="s">
        <v>90</v>
      </c>
      <c r="B39" s="62" t="s">
        <v>84</v>
      </c>
      <c r="C39" s="39" t="s">
        <v>78</v>
      </c>
      <c r="D39" s="25">
        <v>1</v>
      </c>
      <c r="E39" s="25">
        <v>10</v>
      </c>
      <c r="F39" s="40"/>
      <c r="G39" s="104"/>
      <c r="H39" s="52">
        <f>E39*F39</f>
        <v>0</v>
      </c>
      <c r="I39" s="103">
        <f>E39*G39</f>
        <v>0</v>
      </c>
      <c r="J39" s="87"/>
    </row>
    <row r="40" spans="1:10" s="88" customFormat="1" ht="96.6" x14ac:dyDescent="0.3">
      <c r="A40" s="57" t="s">
        <v>91</v>
      </c>
      <c r="B40" s="62" t="s">
        <v>92</v>
      </c>
      <c r="C40" s="39" t="s">
        <v>78</v>
      </c>
      <c r="D40" s="25">
        <v>1</v>
      </c>
      <c r="E40" s="25">
        <v>40</v>
      </c>
      <c r="F40" s="40"/>
      <c r="G40" s="104"/>
      <c r="H40" s="52">
        <f>E40*F40</f>
        <v>0</v>
      </c>
      <c r="I40" s="103">
        <f>E40*G40</f>
        <v>0</v>
      </c>
      <c r="J40" s="87"/>
    </row>
    <row r="41" spans="1:10" s="88" customFormat="1" x14ac:dyDescent="0.3">
      <c r="A41" s="56"/>
      <c r="B41" s="63" t="s">
        <v>14</v>
      </c>
      <c r="C41" s="5"/>
      <c r="D41" s="37"/>
      <c r="E41" s="37"/>
      <c r="F41" s="38"/>
      <c r="G41" s="101"/>
      <c r="H41" s="51">
        <f>SUM(H31:H40)</f>
        <v>0</v>
      </c>
      <c r="I41" s="96">
        <f>SUM(I31:I40)</f>
        <v>0</v>
      </c>
      <c r="J41" s="87"/>
    </row>
    <row r="42" spans="1:10" s="88" customFormat="1" x14ac:dyDescent="0.3">
      <c r="A42" s="55">
        <v>6</v>
      </c>
      <c r="B42" s="61" t="s">
        <v>17</v>
      </c>
      <c r="C42" s="3"/>
      <c r="D42" s="32"/>
      <c r="E42" s="32"/>
      <c r="F42" s="33"/>
      <c r="G42" s="33"/>
      <c r="H42" s="34"/>
      <c r="I42" s="98"/>
      <c r="J42" s="87"/>
    </row>
    <row r="43" spans="1:10" s="88" customFormat="1" ht="210" customHeight="1" x14ac:dyDescent="0.3">
      <c r="A43" s="55" t="s">
        <v>28</v>
      </c>
      <c r="B43" s="62" t="s">
        <v>93</v>
      </c>
      <c r="C43" s="39" t="s">
        <v>23</v>
      </c>
      <c r="D43" s="25">
        <v>2</v>
      </c>
      <c r="E43" s="25">
        <v>8</v>
      </c>
      <c r="F43" s="53"/>
      <c r="G43" s="53"/>
      <c r="H43" s="47">
        <f>D43*E43*F43</f>
        <v>0</v>
      </c>
      <c r="I43" s="99">
        <f>D43*E43*G43</f>
        <v>0</v>
      </c>
      <c r="J43" s="87"/>
    </row>
    <row r="44" spans="1:10" s="88" customFormat="1" ht="71.400000000000006" customHeight="1" x14ac:dyDescent="0.3">
      <c r="A44" s="55"/>
      <c r="B44" s="62" t="s">
        <v>97</v>
      </c>
      <c r="C44" s="39" t="s">
        <v>32</v>
      </c>
      <c r="D44" s="25">
        <v>2</v>
      </c>
      <c r="E44" s="25">
        <v>2</v>
      </c>
      <c r="F44" s="53"/>
      <c r="G44" s="53"/>
      <c r="H44" s="47">
        <f>D44*E44*F44</f>
        <v>0</v>
      </c>
      <c r="I44" s="99">
        <f>D44*E44*G44</f>
        <v>0</v>
      </c>
      <c r="J44" s="87"/>
    </row>
    <row r="45" spans="1:10" s="88" customFormat="1" ht="55.2" x14ac:dyDescent="0.3">
      <c r="A45" s="55"/>
      <c r="B45" s="62" t="s">
        <v>94</v>
      </c>
      <c r="C45" s="39" t="s">
        <v>26</v>
      </c>
      <c r="D45" s="25">
        <v>1</v>
      </c>
      <c r="E45" s="25">
        <v>1</v>
      </c>
      <c r="F45" s="53"/>
      <c r="G45" s="53"/>
      <c r="H45" s="47">
        <f t="shared" ref="H45:I48" si="5">F45</f>
        <v>0</v>
      </c>
      <c r="I45" s="99">
        <f t="shared" si="5"/>
        <v>0</v>
      </c>
      <c r="J45" s="87"/>
    </row>
    <row r="46" spans="1:10" s="91" customFormat="1" ht="55.2" x14ac:dyDescent="0.3">
      <c r="A46" s="55"/>
      <c r="B46" s="62" t="s">
        <v>95</v>
      </c>
      <c r="C46" s="39" t="s">
        <v>26</v>
      </c>
      <c r="D46" s="25"/>
      <c r="E46" s="25">
        <v>1</v>
      </c>
      <c r="F46" s="53"/>
      <c r="G46" s="53"/>
      <c r="H46" s="47">
        <f t="shared" si="5"/>
        <v>0</v>
      </c>
      <c r="I46" s="99">
        <f t="shared" si="5"/>
        <v>0</v>
      </c>
      <c r="J46" s="90"/>
    </row>
    <row r="47" spans="1:10" s="88" customFormat="1" ht="27.6" x14ac:dyDescent="0.3">
      <c r="A47" s="55"/>
      <c r="B47" s="62" t="s">
        <v>31</v>
      </c>
      <c r="C47" s="39" t="s">
        <v>26</v>
      </c>
      <c r="D47" s="25">
        <v>1</v>
      </c>
      <c r="E47" s="25">
        <v>1</v>
      </c>
      <c r="F47" s="40"/>
      <c r="G47" s="40"/>
      <c r="H47" s="40">
        <f t="shared" si="5"/>
        <v>0</v>
      </c>
      <c r="I47" s="105">
        <f t="shared" si="5"/>
        <v>0</v>
      </c>
      <c r="J47" s="87"/>
    </row>
    <row r="48" spans="1:10" s="88" customFormat="1" ht="27.6" x14ac:dyDescent="0.3">
      <c r="A48" s="58"/>
      <c r="B48" s="62" t="s">
        <v>98</v>
      </c>
      <c r="C48" s="39" t="s">
        <v>24</v>
      </c>
      <c r="D48" s="21">
        <v>1</v>
      </c>
      <c r="E48" s="21">
        <v>1</v>
      </c>
      <c r="F48" s="22">
        <f>G48*I5</f>
        <v>43405.95</v>
      </c>
      <c r="G48" s="22">
        <v>1500</v>
      </c>
      <c r="H48" s="23">
        <f t="shared" si="5"/>
        <v>43405.95</v>
      </c>
      <c r="I48" s="99">
        <f t="shared" si="5"/>
        <v>1500</v>
      </c>
      <c r="J48" s="87"/>
    </row>
    <row r="49" spans="1:15" s="88" customFormat="1" x14ac:dyDescent="0.3">
      <c r="A49" s="56"/>
      <c r="B49" s="63" t="s">
        <v>48</v>
      </c>
      <c r="C49" s="5"/>
      <c r="D49" s="37"/>
      <c r="E49" s="37"/>
      <c r="F49" s="38"/>
      <c r="G49" s="101"/>
      <c r="H49" s="51">
        <f>SUM(H43:H48)</f>
        <v>43405.95</v>
      </c>
      <c r="I49" s="96">
        <f>SUM(I43:I48)</f>
        <v>1500</v>
      </c>
      <c r="J49" s="87"/>
    </row>
    <row r="50" spans="1:15" s="88" customFormat="1" ht="39.6" customHeight="1" x14ac:dyDescent="0.3">
      <c r="A50" s="56"/>
      <c r="B50" s="71" t="s">
        <v>6</v>
      </c>
      <c r="C50" s="72"/>
      <c r="D50" s="73"/>
      <c r="E50" s="73"/>
      <c r="F50" s="74"/>
      <c r="G50" s="74"/>
      <c r="H50" s="75">
        <f>H9+H17+H25+H29+H41+H49</f>
        <v>253405.95</v>
      </c>
      <c r="I50" s="106">
        <f>I9+I17+I25+I29+I41+I49</f>
        <v>8757.0695952974183</v>
      </c>
      <c r="J50" s="87"/>
    </row>
    <row r="51" spans="1:15" s="88" customFormat="1" ht="30" customHeight="1" x14ac:dyDescent="0.3">
      <c r="A51" s="56"/>
      <c r="B51" s="65" t="s">
        <v>101</v>
      </c>
      <c r="C51" s="10"/>
      <c r="D51" s="26"/>
      <c r="E51" s="26"/>
      <c r="F51" s="27"/>
      <c r="G51" s="27"/>
      <c r="H51" s="28"/>
      <c r="I51" s="107"/>
      <c r="J51" s="87"/>
    </row>
    <row r="52" spans="1:15" s="88" customFormat="1" ht="15" thickBot="1" x14ac:dyDescent="0.35">
      <c r="A52" s="83"/>
      <c r="B52" s="66" t="s">
        <v>34</v>
      </c>
      <c r="C52" s="67"/>
      <c r="D52" s="68"/>
      <c r="E52" s="68"/>
      <c r="F52" s="69"/>
      <c r="G52" s="69"/>
      <c r="H52" s="70"/>
      <c r="I52" s="108"/>
      <c r="J52" s="87"/>
    </row>
    <row r="53" spans="1:15" s="88" customFormat="1" ht="24.6" x14ac:dyDescent="0.3">
      <c r="A53" s="1"/>
      <c r="B53" s="11" t="s">
        <v>1</v>
      </c>
      <c r="C53" s="41"/>
      <c r="D53" s="42"/>
      <c r="E53" s="29"/>
      <c r="F53" s="30"/>
      <c r="G53" s="30"/>
      <c r="H53" s="30"/>
      <c r="I53" s="31"/>
      <c r="J53" s="87"/>
    </row>
    <row r="54" spans="1:15" s="91" customFormat="1" x14ac:dyDescent="0.3">
      <c r="A54" s="1"/>
      <c r="B54" s="14"/>
      <c r="C54" s="1"/>
      <c r="D54" s="29"/>
      <c r="E54" s="29"/>
      <c r="F54" s="30"/>
      <c r="G54" s="30"/>
      <c r="H54" s="30"/>
      <c r="I54" s="31"/>
      <c r="J54" s="90"/>
    </row>
    <row r="55" spans="1:15" s="88" customFormat="1" x14ac:dyDescent="0.3">
      <c r="A55" s="1"/>
      <c r="B55" s="12" t="s">
        <v>2</v>
      </c>
      <c r="C55" s="41"/>
      <c r="D55" s="29"/>
      <c r="E55" s="29"/>
      <c r="F55" s="30"/>
      <c r="G55" s="30"/>
      <c r="H55" s="30"/>
      <c r="I55" s="31"/>
      <c r="J55" s="87"/>
    </row>
    <row r="56" spans="1:15" s="88" customFormat="1" x14ac:dyDescent="0.3">
      <c r="A56" s="1"/>
      <c r="B56" s="14"/>
      <c r="C56" s="1"/>
      <c r="D56" s="29"/>
      <c r="E56" s="29"/>
      <c r="F56" s="30"/>
      <c r="G56" s="30"/>
      <c r="H56" s="30"/>
      <c r="I56" s="31"/>
      <c r="J56" s="87"/>
    </row>
    <row r="57" spans="1:15" s="88" customFormat="1" x14ac:dyDescent="0.3">
      <c r="A57" s="1"/>
      <c r="B57" s="12" t="s">
        <v>3</v>
      </c>
      <c r="C57" s="1"/>
      <c r="D57" s="29"/>
      <c r="E57" s="29"/>
      <c r="F57" s="30"/>
      <c r="G57" s="30"/>
      <c r="H57" s="30"/>
      <c r="I57" s="31"/>
      <c r="J57" s="87"/>
    </row>
    <row r="58" spans="1:15" x14ac:dyDescent="0.3">
      <c r="B58" s="12"/>
    </row>
    <row r="59" spans="1:15" x14ac:dyDescent="0.3">
      <c r="B59" s="13" t="s">
        <v>4</v>
      </c>
    </row>
    <row r="60" spans="1:15" ht="45.6" hidden="1" customHeight="1" x14ac:dyDescent="0.3">
      <c r="B60" s="12"/>
    </row>
    <row r="61" spans="1:15" ht="19.8" customHeight="1" x14ac:dyDescent="0.3">
      <c r="B61" s="12" t="s">
        <v>5</v>
      </c>
      <c r="C61" s="43"/>
    </row>
    <row r="62" spans="1:15" ht="14.4" customHeight="1" x14ac:dyDescent="0.3">
      <c r="B62" s="15"/>
    </row>
    <row r="63" spans="1:15" ht="48.75" customHeight="1" x14ac:dyDescent="0.3">
      <c r="J63" s="77"/>
      <c r="K63" s="78"/>
      <c r="L63" s="79"/>
      <c r="M63" s="79"/>
      <c r="N63" s="80" t="s">
        <v>33</v>
      </c>
      <c r="O63" s="81"/>
    </row>
    <row r="64" spans="1:15" ht="54" customHeight="1" x14ac:dyDescent="0.3"/>
    <row r="65" ht="47.25" customHeight="1" x14ac:dyDescent="0.3"/>
    <row r="68" ht="31.5" customHeight="1" x14ac:dyDescent="0.3"/>
    <row r="70" ht="56.25" customHeight="1" x14ac:dyDescent="0.3"/>
    <row r="71" ht="56.25" customHeight="1" x14ac:dyDescent="0.3"/>
    <row r="75" ht="32.25" customHeight="1" x14ac:dyDescent="0.3"/>
    <row r="79" ht="27.75" customHeight="1" x14ac:dyDescent="0.3"/>
    <row r="80" ht="19.5" customHeight="1" x14ac:dyDescent="0.3"/>
    <row r="81" spans="10:13" x14ac:dyDescent="0.3">
      <c r="M81" s="4"/>
    </row>
    <row r="82" spans="10:13" ht="54" customHeight="1" x14ac:dyDescent="0.3"/>
    <row r="83" spans="10:13" ht="30" customHeight="1" x14ac:dyDescent="0.3"/>
    <row r="87" spans="10:13" x14ac:dyDescent="0.3">
      <c r="J87" s="76"/>
    </row>
  </sheetData>
  <mergeCells count="8">
    <mergeCell ref="A1:I1"/>
    <mergeCell ref="A5:G5"/>
    <mergeCell ref="A4:B4"/>
    <mergeCell ref="C4:I4"/>
    <mergeCell ref="A2:B2"/>
    <mergeCell ref="C2:I2"/>
    <mergeCell ref="A3:B3"/>
    <mergeCell ref="C3:I3"/>
  </mergeCells>
  <pageMargins left="0.19685039370078741" right="0.19685039370078741" top="0.74803149606299213" bottom="0.74803149606299213" header="0.31496062992125984" footer="0.31496062992125984"/>
  <pageSetup paperSize="9" scale="76"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Tender provisional budget</vt:lpstr>
      <vt:lpstr>'Tender provisional budget'!Print_Area</vt:lpstr>
    </vt:vector>
  </TitlesOfParts>
  <Company>Council of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KRUTOVA Iryna</dc:creator>
  <cp:lastModifiedBy>KRUTOVA Iryna</cp:lastModifiedBy>
  <cp:lastPrinted>2016-10-11T10:56:48Z</cp:lastPrinted>
  <dcterms:created xsi:type="dcterms:W3CDTF">2014-08-20T07:46:55Z</dcterms:created>
  <dcterms:modified xsi:type="dcterms:W3CDTF">2016-10-11T14:46:54Z</dcterms:modified>
</cp:coreProperties>
</file>